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133" documentId="13_ncr:1_{2CCAF82B-4FBE-41E6-AB4E-A51566112B12}" xr6:coauthVersionLast="47" xr6:coauthVersionMax="47" xr10:uidLastSave="{69ABBC4C-412B-4FE4-98B7-E8EDA35A68A6}"/>
  <bookViews>
    <workbookView xWindow="-120" yWindow="-120" windowWidth="29040" windowHeight="15840" activeTab="2" xr2:uid="{00000000-000D-0000-FFFF-FFFF00000000}"/>
  </bookViews>
  <sheets>
    <sheet name="Índice" sheetId="2" r:id="rId1"/>
    <sheet name="Ejercicios" sheetId="3" r:id="rId2"/>
    <sheet name="Rta_7.1" sheetId="23" r:id="rId3"/>
    <sheet name="Rta_7.2" sheetId="5" r:id="rId4"/>
    <sheet name="Rta_7.3" sheetId="6" r:id="rId5"/>
    <sheet name="Rta_7.4" sheetId="7" r:id="rId6"/>
    <sheet name="Rta_7.5" sheetId="8" r:id="rId7"/>
    <sheet name="G_Rta_7.5a" sheetId="9" r:id="rId8"/>
    <sheet name="G_Rta_7.5b" sheetId="10" r:id="rId9"/>
    <sheet name="Rta_7.6" sheetId="11" r:id="rId10"/>
    <sheet name="G_Rta_7.6" sheetId="13" r:id="rId11"/>
    <sheet name="Rta_7.7" sheetId="21" r:id="rId12"/>
    <sheet name="G_Rta_7.7" sheetId="22" r:id="rId13"/>
    <sheet name="Rta_7.8" sheetId="16" r:id="rId14"/>
    <sheet name="Rta_7.9" sheetId="17" r:id="rId15"/>
    <sheet name="An_7.A.1" sheetId="18" r:id="rId16"/>
    <sheet name="Fuentes" sheetId="19"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23" l="1"/>
  <c r="H31" i="23"/>
  <c r="G35" i="23"/>
  <c r="H15" i="21"/>
  <c r="H16" i="21"/>
  <c r="H17" i="21"/>
  <c r="H18" i="21"/>
  <c r="B76" i="3"/>
  <c r="H34" i="7"/>
  <c r="F34" i="7"/>
  <c r="I34" i="7"/>
  <c r="I21" i="7"/>
  <c r="I33" i="17"/>
  <c r="H33" i="17"/>
  <c r="G33" i="17"/>
  <c r="F33" i="17"/>
  <c r="I32" i="17"/>
  <c r="H32" i="17"/>
  <c r="G32" i="17"/>
  <c r="F32" i="17"/>
  <c r="I31" i="17"/>
  <c r="I34" i="17" s="1"/>
  <c r="H31" i="17"/>
  <c r="H34" i="17" s="1"/>
  <c r="G31" i="17"/>
  <c r="G34" i="17" s="1"/>
  <c r="F31" i="17"/>
  <c r="F34" i="17" s="1"/>
  <c r="J47" i="16"/>
  <c r="J21" i="16" s="1"/>
  <c r="I47" i="16"/>
  <c r="I21" i="16" s="1"/>
  <c r="H47" i="16"/>
  <c r="G47" i="16"/>
  <c r="F47" i="16"/>
  <c r="F21" i="16" s="1"/>
  <c r="E47" i="16"/>
  <c r="E21" i="16" s="1"/>
  <c r="H21" i="16"/>
  <c r="G21" i="16"/>
  <c r="G32" i="11"/>
  <c r="G31" i="11"/>
  <c r="G30" i="11"/>
  <c r="G29" i="11"/>
  <c r="G28" i="11"/>
  <c r="G27" i="11"/>
  <c r="G26" i="11"/>
  <c r="G25" i="11"/>
  <c r="G24" i="11"/>
  <c r="G23" i="11"/>
  <c r="G22" i="11"/>
  <c r="G21" i="11"/>
  <c r="G20" i="11"/>
  <c r="G19" i="11"/>
  <c r="G18" i="11"/>
  <c r="G58" i="8"/>
  <c r="F58" i="8"/>
  <c r="G57" i="8"/>
  <c r="F57" i="8"/>
  <c r="G56" i="8"/>
  <c r="F56" i="8"/>
  <c r="G55" i="8"/>
  <c r="F55" i="8"/>
  <c r="G54" i="8"/>
  <c r="F54" i="8"/>
  <c r="G53" i="8"/>
  <c r="F53" i="8"/>
  <c r="G52" i="8"/>
  <c r="F52" i="8"/>
  <c r="G51" i="8"/>
  <c r="F51" i="8"/>
  <c r="G50" i="8"/>
  <c r="F50" i="8"/>
  <c r="G49" i="8"/>
  <c r="F49"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K33" i="8"/>
  <c r="J33" i="8"/>
  <c r="F33" i="8"/>
  <c r="K32" i="8"/>
  <c r="J32" i="8"/>
  <c r="F32" i="8"/>
  <c r="K31" i="8"/>
  <c r="J31" i="8"/>
  <c r="F31" i="8"/>
  <c r="K30" i="8"/>
  <c r="J30" i="8"/>
  <c r="F30" i="8"/>
  <c r="K29" i="8"/>
  <c r="J29" i="8"/>
  <c r="F29" i="8"/>
  <c r="K28" i="8"/>
  <c r="J28" i="8"/>
  <c r="F28" i="8"/>
  <c r="K27" i="8"/>
  <c r="J27" i="8"/>
  <c r="F27" i="8"/>
  <c r="K26" i="8"/>
  <c r="J26" i="8"/>
  <c r="F26" i="8"/>
  <c r="K25" i="8"/>
  <c r="J25" i="8"/>
  <c r="F25" i="8"/>
  <c r="K24" i="8"/>
  <c r="J24" i="8"/>
  <c r="F24" i="8"/>
  <c r="K23" i="8"/>
  <c r="J23" i="8"/>
  <c r="F23" i="8"/>
  <c r="K22" i="8"/>
  <c r="J22" i="8"/>
  <c r="I33" i="7"/>
  <c r="I32" i="7"/>
  <c r="I31" i="7"/>
  <c r="I30" i="7"/>
  <c r="I29" i="7"/>
  <c r="I28" i="7"/>
  <c r="I27" i="7"/>
  <c r="I26" i="7"/>
  <c r="I25" i="7"/>
  <c r="I24" i="7"/>
  <c r="I23" i="7"/>
  <c r="I22" i="7"/>
  <c r="H46" i="6"/>
  <c r="F46" i="6"/>
  <c r="H45" i="6"/>
  <c r="F45" i="6"/>
  <c r="H44" i="6"/>
  <c r="F44" i="6"/>
  <c r="H43" i="6"/>
  <c r="F43" i="6"/>
  <c r="D41" i="6"/>
  <c r="H37" i="6"/>
  <c r="H47" i="6" s="1"/>
  <c r="F37" i="6"/>
  <c r="F47" i="6" s="1"/>
  <c r="H36" i="6"/>
  <c r="F36" i="6"/>
  <c r="H34" i="6"/>
  <c r="F34" i="6"/>
  <c r="E38" i="5"/>
  <c r="H32" i="5"/>
  <c r="E43" i="5" s="1"/>
  <c r="E48" i="5" s="1"/>
  <c r="F32" i="5"/>
  <c r="B12" i="3"/>
  <c r="B18" i="3" s="1"/>
  <c r="B40" i="3" s="1"/>
  <c r="B64" i="3" s="1"/>
  <c r="B70" i="3" s="1"/>
  <c r="B90" i="3" l="1"/>
</calcChain>
</file>

<file path=xl/sharedStrings.xml><?xml version="1.0" encoding="utf-8"?>
<sst xmlns="http://schemas.openxmlformats.org/spreadsheetml/2006/main" count="429" uniqueCount="246">
  <si>
    <t>Índice</t>
  </si>
  <si>
    <t>INDICADORES DE COYUNTURA Y DE CLIMA ECONÓMICO</t>
  </si>
  <si>
    <t>Ejercicios</t>
  </si>
  <si>
    <t>.</t>
  </si>
  <si>
    <t>2.</t>
  </si>
  <si>
    <t>3.</t>
  </si>
  <si>
    <t>4.</t>
  </si>
  <si>
    <t>5.</t>
  </si>
  <si>
    <t>Capítulo 7</t>
  </si>
  <si>
    <t>Técnicas de Medición Económica</t>
  </si>
  <si>
    <t>Preguntas</t>
  </si>
  <si>
    <t>Suponga que el gobierno anuncia en octubre del año X que se cumplirá la meta de crecimiento real del PIB de 5.4% que se había propuesto para ese año. Las cifras de crecimiento del PIB hasta el tercer trimestre del año X ya se conocen. Usted quiere calcular cuál es la tasa de crecimiento del cuarto trimestre implícita en el anuncio del gobierno. ¿Que información necesita para realizar dicho cálculo? ¿Cómo hace el cálculo? Sustente su respuesta con un ejemplo numérico.</t>
  </si>
  <si>
    <t>Período</t>
  </si>
  <si>
    <t>Sin desestacionalizar</t>
  </si>
  <si>
    <t>Desestacionalizado</t>
  </si>
  <si>
    <t>I</t>
  </si>
  <si>
    <t>II</t>
  </si>
  <si>
    <t>III</t>
  </si>
  <si>
    <t>IV</t>
  </si>
  <si>
    <t>Fuente: DANE</t>
  </si>
  <si>
    <t>a) compare los valores anuales. Explique si encuentra o no diferencias</t>
  </si>
  <si>
    <t>d) compare su respuesta en b) con su respuesta en c). ¿Cuál usaría usted y por qué?</t>
  </si>
  <si>
    <t>Indices muestra mensual manufacturera</t>
  </si>
  <si>
    <t>Producción</t>
  </si>
  <si>
    <t>Empleo</t>
  </si>
  <si>
    <t>Real</t>
  </si>
  <si>
    <t>Total</t>
  </si>
  <si>
    <t>Con base en el índice mensual de ventas reales del comercio al por menor sin combustibles (Cuadro 6.A.5 en la página de internet):</t>
  </si>
  <si>
    <t>a)     calcule la variación mensual y grafique para los años 2014 y 2015. ¿Encuentra alguna estacionalidad?</t>
  </si>
  <si>
    <t>b)     calcule la variación mensual anual y grafique de forma comparativa cada año. Analice.</t>
  </si>
  <si>
    <r>
      <rPr>
        <b/>
        <sz val="10"/>
        <color indexed="8"/>
        <rFont val="Times New Roman"/>
        <family val="1"/>
      </rPr>
      <t xml:space="preserve">En la sección 7.2.3 se afirmaba que se ha “encontrado una correlación empírica entre las variaciones de la demanda de energía y el </t>
    </r>
    <r>
      <rPr>
        <b/>
        <i/>
        <sz val="10"/>
        <color indexed="8"/>
        <rFont val="Times New Roman"/>
        <family val="1"/>
      </rPr>
      <t>PIB</t>
    </r>
    <r>
      <rPr>
        <b/>
        <sz val="10"/>
        <color indexed="8"/>
        <rFont val="Times New Roman"/>
        <family val="1"/>
      </rPr>
      <t>”. Busque información al respecto que le permita respaldar o contradecir esa afirmación.</t>
    </r>
  </si>
  <si>
    <t>Los empresarios han respondido como sigue a la pregunta “Su situación económica con respecto al trimestre anterior es” :</t>
  </si>
  <si>
    <t>Trimestre</t>
  </si>
  <si>
    <t>Peor (%)</t>
  </si>
  <si>
    <t>Igual (%)</t>
  </si>
  <si>
    <t>Mejor (%)</t>
  </si>
  <si>
    <t>Marzo</t>
  </si>
  <si>
    <t>Junio</t>
  </si>
  <si>
    <t>Septiembre</t>
  </si>
  <si>
    <t>Diciembre</t>
  </si>
  <si>
    <t xml:space="preserve">Calcule el balance de las respuestas. ¿Qué revelan los resultados sobre la situación económica de los empresarios a lo largo del año?   </t>
  </si>
  <si>
    <t>La encuesta de confianza del consumidor incluye las siguientes preguntas: (P1) ¿piensa usted que dentro de un año a su hogar le estará yendo económicamente mejor, peor o lo mismo que ahora?; (P2) ¿piensa usted que durante los próximos doce meses vamos a tener buenos o malos tiempos económicamente?; (P3) ¿cree usted que las condiciones económicas del país estarán mejores o peores dentro de un año que hoy?; (P4) ¿cree usted que a su hogar le está yendo económicamente mejor o peor que hace un año?; (P5) ¿cree usted que éste es un buen momento para comprar cosas grandes como muebles o electrodomésticos? Los balances mensuales de las respuestas para los últimos seis meses de 2015 fueron:</t>
  </si>
  <si>
    <t>Julio</t>
  </si>
  <si>
    <t>Agosto</t>
  </si>
  <si>
    <t>Octubre</t>
  </si>
  <si>
    <t>Noviembre</t>
  </si>
  <si>
    <t>P1</t>
  </si>
  <si>
    <t>P2</t>
  </si>
  <si>
    <t>P3</t>
  </si>
  <si>
    <t>P4</t>
  </si>
  <si>
    <t>P5</t>
  </si>
  <si>
    <t>Fuente: Fedesarrollo</t>
  </si>
  <si>
    <t xml:space="preserve">Calcule el índice de confianza del consumidor y analice su evolución.  </t>
  </si>
  <si>
    <t>Dada la siguiente información, calcule el índice de competitividad global  para los siguientes países latinoamericanos (todos en el segundo estado de desarrollo).</t>
  </si>
  <si>
    <t>Pilares</t>
  </si>
  <si>
    <t>Paraguay</t>
  </si>
  <si>
    <t>Ecuador</t>
  </si>
  <si>
    <t>Colombia</t>
  </si>
  <si>
    <t>Perú</t>
  </si>
  <si>
    <t>Instituciones</t>
  </si>
  <si>
    <t>Infraestructura</t>
  </si>
  <si>
    <t>Ambiente macroeconómico</t>
  </si>
  <si>
    <t>Salud y educación primaria</t>
  </si>
  <si>
    <t>Educación superior y formación</t>
  </si>
  <si>
    <t>Eficiencia en el mercado de bienes</t>
  </si>
  <si>
    <t>Eficiencia en el mercado de trabajo</t>
  </si>
  <si>
    <t>Desarrollo del mercado financiero</t>
  </si>
  <si>
    <t>Disponibilidad tecnológica</t>
  </si>
  <si>
    <t>Tamaño del mercado</t>
  </si>
  <si>
    <t>Sofisticación en los negocios</t>
  </si>
  <si>
    <t>Investigación y desarrollo</t>
  </si>
  <si>
    <t>Fuente: Foro Económico Mundial, The Global Competitiveness Report 2015–2016</t>
  </si>
  <si>
    <t>Pregunta</t>
  </si>
  <si>
    <t>Anual</t>
  </si>
  <si>
    <t>Respuesta</t>
  </si>
  <si>
    <r>
      <rPr>
        <b/>
        <sz val="10"/>
        <color indexed="8"/>
        <rFont val="Times New Roman"/>
        <family val="1"/>
      </rPr>
      <t xml:space="preserve">La información que se necesita es el valor del </t>
    </r>
    <r>
      <rPr>
        <b/>
        <i/>
        <sz val="10"/>
        <color indexed="8"/>
        <rFont val="Times New Roman"/>
        <family val="1"/>
      </rPr>
      <t>PIB</t>
    </r>
    <r>
      <rPr>
        <b/>
        <sz val="10"/>
        <color indexed="8"/>
        <rFont val="Times New Roman"/>
        <family val="1"/>
      </rPr>
      <t xml:space="preserve"> trimestral a precios constantes del año inmediatamente anterior y de los tres trimestres que han corrido del año X.  El procedimiento de cálculo es el siguiente: con base en la sumatoria del valor de los cuatro trimestres del año (X-1) se obtiene el valor anual del </t>
    </r>
    <r>
      <rPr>
        <b/>
        <i/>
        <sz val="10"/>
        <color indexed="8"/>
        <rFont val="Times New Roman"/>
        <family val="1"/>
      </rPr>
      <t>PIB</t>
    </r>
    <r>
      <rPr>
        <b/>
        <sz val="10"/>
        <color indexed="8"/>
        <rFont val="Times New Roman"/>
        <family val="1"/>
      </rPr>
      <t xml:space="preserve"> para ese año, este valor se incrementa en 5.4% y así se obtiene el valor anual del año X. Como usted ya tiene el valor de los tres primeros trimestres del año X, por diferencia puede calcular el valor implícito en el anuncio del gobierno para el trimestre que hace falta. Luego con base en este valor y la cifra para el mismo trimestre del año X-1 puede calcular la variación trimestral anual.</t>
    </r>
  </si>
  <si>
    <t>Para entender mejor la respuesta, véase el siguiente ejemplo numérico</t>
  </si>
  <si>
    <t>Año X-1</t>
  </si>
  <si>
    <t>Año X</t>
  </si>
  <si>
    <t xml:space="preserve">Si el PIB del año X crece 5,4%, entonces </t>
  </si>
  <si>
    <t>=308.418 x (1+0,054)</t>
  </si>
  <si>
    <t>De la diferencia entre el anterior valor y la suma de los tres primeros trimestre, se obtiene el IV trimestre</t>
  </si>
  <si>
    <t>=325.073-(80.106 + 80.091 + 81.035)</t>
  </si>
  <si>
    <t>La variación trimestral anual vendría dada por:</t>
  </si>
  <si>
    <t>= (83.841-78.618) / 78.618</t>
  </si>
  <si>
    <t>a)</t>
  </si>
  <si>
    <t>b)</t>
  </si>
  <si>
    <t xml:space="preserve">Según este análisis el trimestre de mayor crecimiento fue el primero con 6.5%, seguido del segundo con 4.0% y del tercero con  4.0%. Con base en estas cifras se puede concluir que en términos de crecimiento el año empezó muy bien y luego el ritmo bajó al final del año. </t>
  </si>
  <si>
    <t>c)</t>
  </si>
  <si>
    <t>Según este análisis el trimestre de mayor crecimiento fue el primero con 6.4%, seguido del segundo con 3.9% y del tercero con 3.9%. La conclusión es la misma.</t>
  </si>
  <si>
    <t>d)</t>
  </si>
  <si>
    <t>Producción Real</t>
  </si>
  <si>
    <t>Empleo Total</t>
  </si>
  <si>
    <t>Producción real/ Empleo total</t>
  </si>
  <si>
    <t xml:space="preserve">a) </t>
  </si>
  <si>
    <t>Variación mensual de las ventas reales del comercio al por menor</t>
  </si>
  <si>
    <t>b) Para preparar este gráfico debe organizarse la información de la siguiente manera</t>
  </si>
  <si>
    <t>Indices Muestra Mensual Comercio al por Menor</t>
  </si>
  <si>
    <t>Mes</t>
  </si>
  <si>
    <t>Total comercio minorista sin combustibles</t>
  </si>
  <si>
    <t>Var. Mensual (%)</t>
  </si>
  <si>
    <t>Var. Anual del mes (%)</t>
  </si>
  <si>
    <t>Enero</t>
  </si>
  <si>
    <t>Febrero</t>
  </si>
  <si>
    <t>Abril</t>
  </si>
  <si>
    <t>Mayo</t>
  </si>
  <si>
    <t>- El crecimiento de las ventas es positivo durante algunos meses, principalmente en el mes de diciembre, donde se evidencia un claro efecto estacional.</t>
  </si>
  <si>
    <t>- Al realizar la comparación anual del mes,  se evidencia que durante los últimos meses de 2014 el crecimiento fue alto, mientras que fue bajo e incluso negativo durante octubre, noviembre y diciembre de 2015</t>
  </si>
  <si>
    <t>Para facilitar el cálculo tomaremos solo los valores anuales, el lector puede replicarlo de manera trimestral.</t>
  </si>
  <si>
    <t>Año</t>
  </si>
  <si>
    <t>Demanda de energía eléctrica (GWh)</t>
  </si>
  <si>
    <t>Variación anual demanda de energía</t>
  </si>
  <si>
    <r>
      <rPr>
        <b/>
        <sz val="10"/>
        <color indexed="8"/>
        <rFont val="Times New Roman"/>
        <family val="1"/>
      </rPr>
      <t xml:space="preserve">Variación anual </t>
    </r>
    <r>
      <rPr>
        <b/>
        <i/>
        <sz val="10"/>
        <color indexed="8"/>
        <rFont val="Times New Roman"/>
        <family val="1"/>
      </rPr>
      <t>PIB</t>
    </r>
  </si>
  <si>
    <t>Fuente:</t>
  </si>
  <si>
    <t>UPME</t>
  </si>
  <si>
    <t>Banrep</t>
  </si>
  <si>
    <t>La encuesta de confianza del consumidor incluye las siguientes preguntas: (P1) ¿piensa usted que dentro de un año a su hogar le estará yendo económicamente mejor, peor o lo mismo que ahora?; (P2) ¿piensa usted que durante los próximos doce meses vamos a tener buenos o malos tiempos económicamente?; (P3) ¿cree usted que las condiciones económicas del país estarán mejores o peores dentro de un año que hoy?; (P4) ¿cree usted que a su hogar le está yendo económicamente mejor o peor que hace un año?; (P5) ¿cree usted que éste es un buen momento para comprar cosas grandes como muebles o electrodomésticos? Responda con base en los balances mensuales de las respuestas para los últimos seis meses de 2015.</t>
  </si>
  <si>
    <t>El índice de confianza del consumidor se calcula como un promedio simple de los cinco balances, el resultado es:</t>
  </si>
  <si>
    <t>ICC</t>
  </si>
  <si>
    <t>El procedimiento:</t>
  </si>
  <si>
    <t>Las preguntas:</t>
  </si>
  <si>
    <t>¿Piensa ud. que dentro de un año a su hogar le estará yendo económicamente mejor, peor o lo mismo que ahora?</t>
  </si>
  <si>
    <t xml:space="preserve">¿Piensa ud. que durante los próximos doce meses vamos a tener buenos o malos tiempos económicamente? </t>
  </si>
  <si>
    <t>¿Cree ud. que las condiciones económicas del país estarán mejores o peores dentro de un año que hoy en día?</t>
  </si>
  <si>
    <t xml:space="preserve">¿Cree ud. que a su hogar le está yendo económicamente mejor o peor que hace un año? </t>
  </si>
  <si>
    <t>¿Cree ud. que este es un buen momento para comprar cosas grandes como muebles o electrodomésticos?</t>
  </si>
  <si>
    <t>Los datos</t>
  </si>
  <si>
    <t>El cálculo</t>
  </si>
  <si>
    <r>
      <rPr>
        <b/>
        <sz val="10"/>
        <color indexed="8"/>
        <rFont val="Times New Roman"/>
        <family val="1"/>
      </rPr>
      <t xml:space="preserve">El </t>
    </r>
    <r>
      <rPr>
        <b/>
        <i/>
        <sz val="10"/>
        <color indexed="8"/>
        <rFont val="Times New Roman"/>
        <family val="1"/>
      </rPr>
      <t>ICC</t>
    </r>
    <r>
      <rPr>
        <b/>
        <sz val="10"/>
        <color indexed="8"/>
        <rFont val="Times New Roman"/>
        <family val="1"/>
      </rPr>
      <t xml:space="preserve"> es positivo para todos los períodos y por lo tanto son más los consumidores que perciben una mejor situación en promedio que en igual periodo del año anterior.  </t>
    </r>
  </si>
  <si>
    <t>Subíndices</t>
  </si>
  <si>
    <t xml:space="preserve">Eficiencia en el mercado de bienes </t>
  </si>
  <si>
    <t xml:space="preserve">Investigación y desarrollo  </t>
  </si>
  <si>
    <t>Aplicando las ponderaciones contenidas en el texto.</t>
  </si>
  <si>
    <t>Ponderaciones</t>
  </si>
  <si>
    <t>Indice requerimientos básicos</t>
  </si>
  <si>
    <t>Indice Eficiencia</t>
  </si>
  <si>
    <t>Indice innovación</t>
  </si>
  <si>
    <t>Índice de competitividad global</t>
  </si>
  <si>
    <t>Anexo 7.A.1</t>
  </si>
  <si>
    <t>Cálculos frecuentes con índices de periodicidad mensual (o mayor)</t>
  </si>
  <si>
    <t>Un número índice es una transformación de la información de una serie de tiempo que se realiza con el ánimo de caracterizar el orden de magnitud y la evolución de la misma (véase el Capítulo 4). Con el objeto de hacer comparaciones en el tiempo, se utilizan normalmente variaciones porcentuales. Estas variaciones pueden referirse o bien a un período especifico, lo cual estará en función de la unidad de tiempo en que se mida la variable (día, semana, mes, trimestre, etc.), o bien a la evolución de un conjunto de tales períodos. Para diferenciar el tipo de cálculo los medios de comunicación y los analistas usan diferentes convenciones, las cuales a primera vista no resultan evidentes para las personas no especializadas en el tema.</t>
  </si>
  <si>
    <r>
      <rPr>
        <sz val="11"/>
        <color indexed="8"/>
        <rFont val="Times New Roman"/>
        <family val="1"/>
      </rPr>
      <t xml:space="preserve">En general cuando el cálculo se refiere a un período específico basta con mencionar la unidad de tiempo, por ejemplo una variación diaria se refiere a la variación entre el día de la última medición y el día inmediatamente anterior, o cuando se habla de una </t>
    </r>
    <r>
      <rPr>
        <i/>
        <sz val="11"/>
        <color indexed="8"/>
        <rFont val="Times New Roman"/>
        <family val="1"/>
      </rPr>
      <t>variación anual,</t>
    </r>
    <r>
      <rPr>
        <sz val="11"/>
        <color indexed="8"/>
        <rFont val="Times New Roman"/>
        <family val="1"/>
      </rPr>
      <t xml:space="preserve"> ésta se refiere a la variación entre la última medición y la medición del mismo período un año atrás. A su vez, cuando los cálculos se refieren a la comparación de un conjunto de datos se denominan “acumulados”. Así la </t>
    </r>
    <r>
      <rPr>
        <i/>
        <sz val="11"/>
        <color indexed="8"/>
        <rFont val="Times New Roman"/>
        <family val="1"/>
      </rPr>
      <t>variación acumulada anual</t>
    </r>
    <r>
      <rPr>
        <sz val="11"/>
        <color indexed="8"/>
        <rFont val="Times New Roman"/>
        <family val="1"/>
      </rPr>
      <t xml:space="preserve"> se refiere a la variación porcentual calculada entre lo transcurrido durante los últimos doce meses hasta el mes de referencia del año (última medición), y lo transcurrido en igual período de doce meses un año antes. Cuando las variaciones acumuladas se calculan con base en lo transcurrido en el año, se adiciona el adjetivo “corrido”, así la </t>
    </r>
    <r>
      <rPr>
        <i/>
        <sz val="11"/>
        <color indexed="8"/>
        <rFont val="Times New Roman"/>
        <family val="1"/>
      </rPr>
      <t>variación acumulada en lo corrido del año</t>
    </r>
    <r>
      <rPr>
        <b/>
        <sz val="11"/>
        <color indexed="8"/>
        <rFont val="Times New Roman"/>
        <family val="1"/>
      </rPr>
      <t xml:space="preserve"> </t>
    </r>
    <r>
      <rPr>
        <sz val="11"/>
        <color indexed="8"/>
        <rFont val="Times New Roman"/>
        <family val="1"/>
      </rPr>
      <t>es la variación porcentual calculada entre lo transcurrido desde el 1 de enero hasta el mes de referencia del año, y lo transcurrido en igual período del año anterior.</t>
    </r>
  </si>
  <si>
    <t xml:space="preserve">Sin embargo hay una claridad conceptual que debe hacerse a la hora de realizar el cálculo en la práctica, y que de no tenerse en cuenta puede ocasionar errores en la medición: hay que precisar si el índice está construido sobre una variable que mide flujos o si se refiere a una variable acumulada. Por ejemplo los índices de cantidades o de valores, representan el movimiento de un período como porcentaje de la cantidad o valor del período escogido como base, mientras que un índice de precios mide el porcentaje de variación acumulado que ha tenido el precio desde el momento base hasta la fecha de cálculo. En la práctica esta diferencia implica formulas distintas de cálculo para las variaciones acumuladas. </t>
  </si>
  <si>
    <r>
      <rPr>
        <sz val="11"/>
        <color indexed="8"/>
        <rFont val="Times New Roman"/>
        <family val="1"/>
      </rPr>
      <t xml:space="preserve">En Cuadro 6.A.1  se encuentran el índice de precios al consumidor y el índice de la producción real de la industria manufacturera desde diciembre de 2002 hasta mayo de 2004. La fórmula de cálculo para estimar la variación acumulada en lo corrido del año a mayo de 2004 es diferente, según si se trata del </t>
    </r>
    <r>
      <rPr>
        <i/>
        <sz val="11"/>
        <color indexed="8"/>
        <rFont val="Times New Roman"/>
        <family val="1"/>
      </rPr>
      <t xml:space="preserve">IPC </t>
    </r>
    <r>
      <rPr>
        <sz val="11"/>
        <color indexed="8"/>
        <rFont val="Times New Roman"/>
        <family val="1"/>
      </rPr>
      <t xml:space="preserve">o si se trata del </t>
    </r>
    <r>
      <rPr>
        <i/>
        <sz val="11"/>
        <color indexed="8"/>
        <rFont val="Times New Roman"/>
        <family val="1"/>
      </rPr>
      <t>IPR</t>
    </r>
    <r>
      <rPr>
        <sz val="11"/>
        <color indexed="8"/>
        <rFont val="Times New Roman"/>
        <family val="1"/>
      </rPr>
      <t>. Veamos:</t>
    </r>
  </si>
  <si>
    <r>
      <rPr>
        <sz val="11"/>
        <color indexed="8"/>
        <rFont val="Times New Roman"/>
        <family val="1"/>
      </rPr>
      <t>En el caso del</t>
    </r>
    <r>
      <rPr>
        <i/>
        <sz val="11"/>
        <color indexed="8"/>
        <rFont val="Times New Roman"/>
        <family val="1"/>
      </rPr>
      <t xml:space="preserve"> IPC</t>
    </r>
    <r>
      <rPr>
        <sz val="11"/>
        <color indexed="8"/>
        <rFont val="Times New Roman"/>
        <family val="1"/>
      </rPr>
      <t>, como la variable representa un valor acumulado, el cálculo se simplifica: la variación en los cinco primeros meses del año puede calcularse con el cociente entre el valor de cierre del índice en 2003 y el valor de cierre del índice en mayo de 2004. Sin embargo en el caso de un índice que representa un flujo, sería un error replicar la misma formula, pues en la práctica se estaría comparando puntualmente la producción de dos meses (mayo contra diciembre), y por ende no se estaría teniendo en cuenta el acumulado de todos los meses. La manera correcta de medir la evolución de los cinco primeros meses del año es sumar el índice de producción de todo el período y comparar este valor contra el mismo pero en el año inmediatamente anterior. Esta misma lógica aplica para los índices de valor.</t>
    </r>
  </si>
  <si>
    <t>Cuadro 6.A.1</t>
  </si>
  <si>
    <r>
      <rPr>
        <b/>
        <i/>
        <sz val="10"/>
        <color indexed="8"/>
        <rFont val="Times New Roman"/>
        <family val="1"/>
      </rPr>
      <t>IPC</t>
    </r>
    <r>
      <rPr>
        <b/>
        <sz val="10"/>
        <color indexed="8"/>
        <rFont val="Times New Roman"/>
        <family val="1"/>
      </rPr>
      <t xml:space="preserve"> e Indice de Producción Real de la Industria Manufacturera</t>
    </r>
  </si>
  <si>
    <t>Indice de Precios al Consumidor</t>
  </si>
  <si>
    <t>Indice de Producción Real Industrial</t>
  </si>
  <si>
    <t>Capítulo 6</t>
  </si>
  <si>
    <t>Bibliografía y fuentes estadísticas</t>
  </si>
  <si>
    <t>Informes e investigaciones</t>
  </si>
  <si>
    <t>Asociación Nacional de Industriales de Colombia, ANDI. (2004). “La Encuesta de Opinión Industrial Conjunta: Informe Metodológico”. Agosto. Bogotá, Colombia</t>
  </si>
  <si>
    <t>Bolsa de Valores de Colombia (2004). “Metodología para el cálculo del índice COLCAP”. Mayo. Bogotá, Colombia.</t>
  </si>
  <si>
    <t>CPC y Universidad del Rosario (2015). Índice Departamental de Competitividad 2015. Octubre. Bogotá, Colombia</t>
  </si>
  <si>
    <t>DANE (2013) “Metodología de las Cuentas Trimestrales. Base 2005”, Equipo Técnico Cuentas Trimestrales, mayo. Bogotá, Colombia.</t>
  </si>
  <si>
    <t>Fedesarrollo (2015). “Metodología de la Encuesta de Opinión Empresarial”. Dirección de Análisis Macroeconómico y Sectorial. Bogotá, Colombia.</t>
  </si>
  <si>
    <t>Foro Económico Mundial (2015).  e Global Competitiveness Report 2015–2016. Ginebra.</t>
  </si>
  <si>
    <t>J. P. Morgan (1999). Introducing the Emerging Markets Bonds Index Global (EMBI Global). Methodology Brief, New York. (http://faculty.darden.virginia.edu/liw/emf/embi.pdf)</t>
  </si>
  <si>
    <t>Lall, Sanjaya (2001). “Competitiveness and Developing Countries: An Economic Evaluation of the Global Competitiveness Report”, World Development, Oxford, September.</t>
  </si>
  <si>
    <t>Organización Internacional de Café, ICO (2011). “Reglamento de Estadística de Precios Indicativos”.
Mayo. Londres, Reino Unido.</t>
  </si>
  <si>
    <t>Fuentes de datos:</t>
  </si>
  <si>
    <t>ANDI (http://www.andi.com.co/)
Encuesta de Opinión Industrial Conjunta</t>
  </si>
  <si>
    <t>DANE (http://www.dane.gov.co/)
   PIB trimestral
   PIB de enclave de cultivos ilícitosMuestra Mensual Manufacturera
   Censo de Edi caciones
   Licencias de Construcción
   Muestra Mensual del Comercio al por menor
   Comercio exterior
   Índice de seguimiento a la economía</t>
  </si>
  <si>
    <t>Fedesarrollo (http://www.fedesarrollo.org.co/)
   Encuesta de Opinión del consumidor en Colombia
   Encuesta de Opinión Empresarial</t>
  </si>
  <si>
    <t>Organización Internacional de Café (http://www.ico.org/)
   Precios diarios del café</t>
  </si>
  <si>
    <t>Aplique el análisis de contribuciones explicado en la sección 7.1.3 al PIB trimestral de 2021 según el Cuadro 7.2 y analice.</t>
  </si>
  <si>
    <t>En el siguiente cuadro encontrará el valor del PIB trimestral en pesos constantes de 2015 para los trimestres de los años 2020 y 2021:</t>
  </si>
  <si>
    <t xml:space="preserve">Utilizando la siguiente información calcule la variación de la productividad anual del trabajo para el total de la industria manufacturera colombiana a abril de 2022. </t>
  </si>
  <si>
    <t>Variación Abril-Abril</t>
  </si>
  <si>
    <t xml:space="preserve">b) analice las variaciones del PIB trimestral de 2021 sin desestacionalizar </t>
  </si>
  <si>
    <t>c) analice las variaciones del PIB trimestral de 2021 con desestacionalización</t>
  </si>
  <si>
    <t>En el siguiente cuadro encontrará el valor del PIB trimestral en pesos constantes de 2005 para los trimestres de los años 2020 y 2021:</t>
  </si>
  <si>
    <r>
      <t>PIB</t>
    </r>
    <r>
      <rPr>
        <b/>
        <sz val="10"/>
        <color indexed="8"/>
        <rFont val="Times New Roman"/>
        <family val="1"/>
      </rPr>
      <t xml:space="preserve"> (miles de millones de $ de 2015)</t>
    </r>
  </si>
  <si>
    <r>
      <t xml:space="preserve">PIB </t>
    </r>
    <r>
      <rPr>
        <b/>
        <sz val="10"/>
        <color indexed="8"/>
        <rFont val="Times New Roman"/>
        <family val="1"/>
      </rPr>
      <t>(miles de millones de $ de 2015)</t>
    </r>
  </si>
  <si>
    <r>
      <t xml:space="preserve">La sumatoria de los valores trimestrales de cada año da como resultado un valor anual igual: el </t>
    </r>
    <r>
      <rPr>
        <b/>
        <i/>
        <sz val="10"/>
        <color indexed="8"/>
        <rFont val="Times New Roman"/>
        <family val="1"/>
      </rPr>
      <t>PIB</t>
    </r>
    <r>
      <rPr>
        <b/>
        <sz val="10"/>
        <color indexed="8"/>
        <rFont val="Times New Roman"/>
        <family val="1"/>
      </rPr>
      <t xml:space="preserve"> para 2020 es $493,831 y para 2021 es $515,489 (miles de millones de pesos de 2005). El proceso de desestacionalización no implica cambios a nivel anual, sino a nivel trimestral. En otras palabras, el volumen de producción de un trimestre cualquiera puede entenderse como la adición de dos volúmenes, uno estacional y otro no estacional. El proceso de desestacionalización consiste en eliminar el componente estacional de un trimestre y distribuirlo entre los demás. </t>
    </r>
  </si>
  <si>
    <t>b) y c) Variaciones anuales trimestrales de 2021.</t>
  </si>
  <si>
    <t>Los dos métodos dan prácticamente resultados iguales para hacer comparaciones del mismo trimestre, como lo estamos haciendo aquí. Otra cosa es cuando queremos comparar trimestres distintos. Observe, por ejemplo, que en la serie sin desestacionalizar el crecimiento entre el III y el IV trimestre en 2021 es 10%, cuando se desestacionaliza es solo 0,5%, ya que de esta forma estamos aislando el efecto de las ventas decembrinas.</t>
  </si>
  <si>
    <t>a) compare los valores anuales; explique si encuentra o no diferencias</t>
  </si>
  <si>
    <t xml:space="preserve">Utilizando la siguiente información, calcule la variación de la productividad anual del trabajo para el total de la industria manufacturera colombiana a abril de 2022. </t>
  </si>
  <si>
    <r>
      <t xml:space="preserve">Para obtener el índice de la productividad basta con dividir el índice de la producción real sobre el índice del empleo total. Con base en este nuevo índice se calcula la variación anual del mes que resulta ser 8.1%. Observe que se llega </t>
    </r>
    <r>
      <rPr>
        <b/>
        <i/>
        <sz val="10"/>
        <color rgb="FF000000"/>
        <rFont val="Times New Roman"/>
        <family val="1"/>
      </rPr>
      <t>aproximadamente</t>
    </r>
    <r>
      <rPr>
        <b/>
        <sz val="10"/>
        <color indexed="8"/>
        <rFont val="Times New Roman"/>
        <family val="1"/>
      </rPr>
      <t xml:space="preserve"> al mismo resultado a partir de las variaciones de los dos índices (12.7-4.3=8.1). Asegúrese de que entiende por qué es así.
</t>
    </r>
  </si>
  <si>
    <t>Con base en el índice mensual de ventas reales del comercio al por menor sin combustibles:</t>
  </si>
  <si>
    <t>Análisis: los gráficos (ver las hojas siguientes) permiten sacar algunas conclusiones como:</t>
  </si>
  <si>
    <t>b)     calcule la variación anual (de cada mes) y grafique de forma comparativa cada año. Analice.</t>
  </si>
  <si>
    <t>Al graficar los datos anteriores (véase la página siguiente) se notan comportamientos algo correlacionados y con fluctuaciones más pronunciadas para la energía que el PIB. Con datos más frecuentes suavizados la correlación es más pronunciada, como se invita al lector a comprobarlo.</t>
  </si>
  <si>
    <t>7.9</t>
  </si>
  <si>
    <t>7.</t>
  </si>
  <si>
    <t>8.</t>
  </si>
  <si>
    <t>9.</t>
  </si>
  <si>
    <t>Ejercicio 7.7</t>
  </si>
  <si>
    <t>Respuesta 7.7</t>
  </si>
  <si>
    <t>Respuesta 7.8</t>
  </si>
  <si>
    <t>Respuesta 7.9</t>
  </si>
  <si>
    <t>Ejercicio 7.8</t>
  </si>
  <si>
    <t>Ejercicio 7.9</t>
  </si>
  <si>
    <t>El balance de las respuestas trimestrales de los empresarios refleja que la situación económica respecto al año anterior fue mejorando trimestre a trimestre hasta finalizar el año (Véase gráfico 7.8)</t>
  </si>
  <si>
    <t>Balance</t>
  </si>
  <si>
    <t>Porcentaje de respuestas</t>
  </si>
  <si>
    <t>Los empresarios han respondido como sigue a la pregunta “Su situación económica con respecto al trimestre anterior es”.</t>
  </si>
  <si>
    <t>Cuadro 7.2</t>
  </si>
  <si>
    <t>Demanda interna</t>
  </si>
  <si>
    <t>Gasto de consumo final</t>
  </si>
  <si>
    <t>Gobierno general</t>
  </si>
  <si>
    <t>Exportaciones</t>
  </si>
  <si>
    <t>Importaciones</t>
  </si>
  <si>
    <t>Producto Interno Bruto</t>
  </si>
  <si>
    <t>Concepto</t>
  </si>
  <si>
    <t>l</t>
  </si>
  <si>
    <t>ll</t>
  </si>
  <si>
    <t>lll</t>
  </si>
  <si>
    <t>lV</t>
  </si>
  <si>
    <t>Formación bruta de capital</t>
  </si>
  <si>
    <t>Formación bruta de capital fijo</t>
  </si>
  <si>
    <t>Hogares; ISFLH</t>
  </si>
  <si>
    <t>Primero, se calcula la participación en el PIB total de las exportaciones para el cuarto trimestre de 2021.</t>
  </si>
  <si>
    <t>Si queremos calcular, por ejemplo, la contribución al crecimiento del PIB de las exportaciones,</t>
  </si>
  <si>
    <t xml:space="preserve">Participación de las exportaciones 2021 = </t>
  </si>
  <si>
    <t>Posteriormente, se estima la variación anual de la rama entre los dos trimestres,</t>
  </si>
  <si>
    <t>Valoración exportciones 2022=</t>
  </si>
  <si>
    <t>La contribución de esa rama al crecimiento es entonces:</t>
  </si>
  <si>
    <t>Supondremos que el PIB anual se puede calcular sumando todos los trimestrales y que de esta forma se llega al mismo resultado del DANE con sus procesos de depuración y consolidación.</t>
  </si>
  <si>
    <r>
      <rPr>
        <u/>
        <sz val="10"/>
        <color theme="10"/>
        <rFont val="Arial"/>
        <family val="2"/>
      </rPr>
      <t>Ejercicio 7.1</t>
    </r>
  </si>
  <si>
    <r>
      <rPr>
        <u/>
        <sz val="10"/>
        <color theme="10"/>
        <rFont val="Arial"/>
        <family val="2"/>
      </rPr>
      <t>Ejercicio 7.2</t>
    </r>
  </si>
  <si>
    <r>
      <rPr>
        <u/>
        <sz val="10"/>
        <color theme="10"/>
        <rFont val="Arial"/>
        <family val="2"/>
      </rPr>
      <t>Ejercicio 7.3</t>
    </r>
  </si>
  <si>
    <r>
      <rPr>
        <u/>
        <sz val="10"/>
        <color theme="10"/>
        <rFont val="Arial"/>
        <family val="2"/>
      </rPr>
      <t>Ejercicio 7.4</t>
    </r>
  </si>
  <si>
    <r>
      <rPr>
        <u/>
        <sz val="10"/>
        <color theme="10"/>
        <rFont val="Arial"/>
        <family val="2"/>
      </rPr>
      <t>Ejercicio 7.5</t>
    </r>
  </si>
  <si>
    <r>
      <rPr>
        <u/>
        <sz val="10"/>
        <color theme="10"/>
        <rFont val="Arial"/>
        <family val="2"/>
      </rPr>
      <t>Ejercicio 7.6</t>
    </r>
  </si>
  <si>
    <r>
      <rPr>
        <u/>
        <sz val="10"/>
        <color theme="10"/>
        <rFont val="Arial"/>
        <family val="2"/>
      </rPr>
      <t>Respuesta 7.1</t>
    </r>
  </si>
  <si>
    <r>
      <rPr>
        <u/>
        <sz val="10"/>
        <color theme="10"/>
        <rFont val="Arial"/>
        <family val="2"/>
      </rPr>
      <t>Respuesta 7.2</t>
    </r>
  </si>
  <si>
    <r>
      <rPr>
        <u/>
        <sz val="10"/>
        <color theme="10"/>
        <rFont val="Arial"/>
        <family val="2"/>
      </rPr>
      <t>Respuesta 7.3</t>
    </r>
  </si>
  <si>
    <r>
      <rPr>
        <u/>
        <sz val="10"/>
        <color theme="10"/>
        <rFont val="Arial"/>
        <family val="2"/>
      </rPr>
      <t>Respuesta 7.4</t>
    </r>
  </si>
  <si>
    <r>
      <rPr>
        <u/>
        <sz val="10"/>
        <color theme="10"/>
        <rFont val="Arial"/>
        <family val="2"/>
      </rPr>
      <t>Respuesta 7.5</t>
    </r>
  </si>
  <si>
    <r>
      <rPr>
        <u/>
        <sz val="10"/>
        <color theme="10"/>
        <rFont val="Arial"/>
        <family val="2"/>
      </rPr>
      <t>Respuesta 7.6</t>
    </r>
  </si>
  <si>
    <r>
      <rPr>
        <u/>
        <sz val="10"/>
        <color theme="10"/>
        <rFont val="Arial"/>
        <family val="2"/>
      </rPr>
      <t>Volver al índice</t>
    </r>
  </si>
  <si>
    <r>
      <rPr>
        <u/>
        <sz val="10"/>
        <color theme="10"/>
        <rFont val="Arial"/>
        <family val="2"/>
      </rPr>
      <t>Ir a respuesta 7.1</t>
    </r>
  </si>
  <si>
    <r>
      <rPr>
        <u/>
        <sz val="10"/>
        <color theme="10"/>
        <rFont val="Arial"/>
        <family val="2"/>
      </rPr>
      <t>Ir a respuesta 7.2</t>
    </r>
  </si>
  <si>
    <r>
      <rPr>
        <u/>
        <sz val="10"/>
        <color theme="10"/>
        <rFont val="Arial"/>
        <family val="2"/>
      </rPr>
      <t>Ir a respuesta 7.3</t>
    </r>
  </si>
  <si>
    <r>
      <rPr>
        <u/>
        <sz val="10"/>
        <color theme="10"/>
        <rFont val="Arial"/>
        <family val="2"/>
      </rPr>
      <t>Ir a respuesta 7.4</t>
    </r>
  </si>
  <si>
    <r>
      <rPr>
        <u/>
        <sz val="10"/>
        <color theme="10"/>
        <rFont val="Arial"/>
        <family val="2"/>
      </rPr>
      <t>Ir a respuesta 7.5</t>
    </r>
  </si>
  <si>
    <r>
      <rPr>
        <u/>
        <sz val="10"/>
        <color theme="10"/>
        <rFont val="Arial"/>
        <family val="2"/>
      </rPr>
      <t>Ir a respuesta 7.6</t>
    </r>
  </si>
  <si>
    <t>Ir a respuesta 7.7</t>
  </si>
  <si>
    <t>Ir a respuesta 7.8</t>
  </si>
  <si>
    <t>Ir a respuesta 7.9</t>
  </si>
  <si>
    <r>
      <rPr>
        <u/>
        <sz val="10"/>
        <color theme="10"/>
        <rFont val="Arial"/>
        <family val="2"/>
      </rPr>
      <t>Volver a ejercicios</t>
    </r>
  </si>
  <si>
    <t>Fedesarrollo, (2015). “Metodología de la Encuesta de Opinión del Consumidor”. Dirección de Análisis Macroeconómico y Sectorial. Bogotá, Colombia.</t>
  </si>
  <si>
    <t>DANE, Boletines técnicos de encuestas e investigaciones económicas, disponibles en la página de Internet de esta entidad (www.dane.gov.co).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</si>
</sst>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quot; &quot;* #,##0&quot; &quot;;&quot; &quot;* \(#,##0\);&quot; &quot;* &quot;-&quot;??&quot; &quot;"/>
    <numFmt numFmtId="166" formatCode="0.0%"/>
    <numFmt numFmtId="167" formatCode="0.000"/>
    <numFmt numFmtId="168" formatCode="&quot; &quot;* #,##0.00&quot;     &quot;;&quot;-&quot;* #,##0.00&quot;     &quot;;&quot; &quot;* &quot;-&quot;??&quot;     &quot;"/>
    <numFmt numFmtId="169" formatCode="#,##0.0"/>
    <numFmt numFmtId="170" formatCode="0.0000"/>
  </numFmts>
  <fonts count="56">
    <font>
      <sz val="10"/>
      <color indexed="8"/>
      <name val="Arial"/>
    </font>
    <font>
      <b/>
      <sz val="8"/>
      <color indexed="14"/>
      <name val="Times New Roman"/>
      <family val="1"/>
    </font>
    <font>
      <b/>
      <sz val="14"/>
      <color indexed="12"/>
      <name val="Times New Roman"/>
      <family val="1"/>
    </font>
    <font>
      <sz val="10"/>
      <color indexed="16"/>
      <name val="Times New Roman"/>
      <family val="1"/>
    </font>
    <font>
      <i/>
      <sz val="10"/>
      <color indexed="16"/>
      <name val="Times New Roman"/>
      <family val="1"/>
    </font>
    <font>
      <b/>
      <i/>
      <sz val="10"/>
      <color indexed="8"/>
      <name val="Times New Roman"/>
      <family val="1"/>
    </font>
    <font>
      <b/>
      <sz val="14"/>
      <color indexed="16"/>
      <name val="Times New Roman"/>
      <family val="1"/>
    </font>
    <font>
      <b/>
      <i/>
      <u/>
      <sz val="10"/>
      <color indexed="8"/>
      <name val="Times New Roman"/>
      <family val="1"/>
    </font>
    <font>
      <b/>
      <sz val="10"/>
      <color indexed="8"/>
      <name val="Times New Roman"/>
      <family val="1"/>
    </font>
    <font>
      <b/>
      <sz val="10"/>
      <color indexed="18"/>
      <name val="Times New Roman"/>
      <family val="1"/>
    </font>
    <font>
      <u/>
      <sz val="10"/>
      <color indexed="18"/>
      <name val="Arial"/>
      <family val="2"/>
    </font>
    <font>
      <b/>
      <sz val="12"/>
      <color indexed="12"/>
      <name val="Times New Roman"/>
      <family val="1"/>
    </font>
    <font>
      <b/>
      <sz val="10"/>
      <color indexed="14"/>
      <name val="Times New Roman"/>
      <family val="1"/>
    </font>
    <font>
      <b/>
      <vertAlign val="superscript"/>
      <sz val="11"/>
      <color indexed="14"/>
      <name val="Times New Roman"/>
      <family val="1"/>
    </font>
    <font>
      <b/>
      <u/>
      <sz val="10"/>
      <color indexed="14"/>
      <name val="Times New Roman"/>
      <family val="1"/>
    </font>
    <font>
      <b/>
      <vertAlign val="superscript"/>
      <sz val="11"/>
      <color indexed="8"/>
      <name val="Times New Roman"/>
      <family val="1"/>
    </font>
    <font>
      <b/>
      <sz val="10"/>
      <color indexed="16"/>
      <name val="Times New Roman"/>
      <family val="1"/>
    </font>
    <font>
      <b/>
      <sz val="10"/>
      <color indexed="8"/>
      <name val="Arial"/>
      <family val="2"/>
    </font>
    <font>
      <b/>
      <sz val="10"/>
      <color indexed="14"/>
      <name val="Times Roman"/>
    </font>
    <font>
      <b/>
      <u/>
      <sz val="10"/>
      <color indexed="16"/>
      <name val="Times New Roman"/>
      <family val="1"/>
    </font>
    <font>
      <b/>
      <sz val="10"/>
      <color indexed="19"/>
      <name val="Times Roman"/>
    </font>
    <font>
      <sz val="11"/>
      <color indexed="8"/>
      <name val="Times New Roman"/>
      <family val="1"/>
    </font>
    <font>
      <sz val="10"/>
      <color indexed="8"/>
      <name val="Times New Roman"/>
      <family val="1"/>
    </font>
    <font>
      <sz val="10"/>
      <color indexed="8"/>
      <name val="Times Roman"/>
    </font>
    <font>
      <b/>
      <sz val="10"/>
      <color indexed="8"/>
      <name val="Times Roman"/>
    </font>
    <font>
      <b/>
      <u/>
      <sz val="10"/>
      <color indexed="19"/>
      <name val="Times Roman"/>
    </font>
    <font>
      <b/>
      <sz val="12"/>
      <color indexed="8"/>
      <name val="Times New Roman"/>
      <family val="1"/>
    </font>
    <font>
      <sz val="10"/>
      <color indexed="14"/>
      <name val="Times New Roman"/>
      <family val="1"/>
    </font>
    <font>
      <sz val="10"/>
      <color indexed="14"/>
      <name val="Arial"/>
      <family val="2"/>
    </font>
    <font>
      <sz val="12"/>
      <color indexed="8"/>
      <name val="Times New Roman"/>
      <family val="1"/>
    </font>
    <font>
      <b/>
      <sz val="14"/>
      <color indexed="14"/>
      <name val="Times New Roman"/>
      <family val="1"/>
    </font>
    <font>
      <b/>
      <u/>
      <sz val="10"/>
      <color indexed="8"/>
      <name val="Times New Roman"/>
      <family val="1"/>
    </font>
    <font>
      <b/>
      <sz val="12"/>
      <color indexed="16"/>
      <name val="Times New Roman"/>
      <family val="1"/>
    </font>
    <font>
      <sz val="11"/>
      <color indexed="8"/>
      <name val="Calibri"/>
      <family val="2"/>
    </font>
    <font>
      <b/>
      <sz val="10"/>
      <color indexed="8"/>
      <name val="Calibri"/>
      <family val="2"/>
    </font>
    <font>
      <sz val="8"/>
      <color indexed="8"/>
      <name val="Times New Roman"/>
      <family val="1"/>
    </font>
    <font>
      <u/>
      <sz val="12"/>
      <color indexed="8"/>
      <name val="Times New Roman"/>
      <family val="1"/>
    </font>
    <font>
      <sz val="10"/>
      <color indexed="27"/>
      <name val="Times Roman"/>
    </font>
    <font>
      <b/>
      <sz val="10"/>
      <color indexed="27"/>
      <name val="Times Roman"/>
    </font>
    <font>
      <b/>
      <sz val="8"/>
      <color indexed="16"/>
      <name val="Times New Roman"/>
      <family val="1"/>
    </font>
    <font>
      <b/>
      <sz val="11"/>
      <color indexed="8"/>
      <name val="Times New Roman"/>
      <family val="1"/>
    </font>
    <font>
      <i/>
      <sz val="11"/>
      <color indexed="8"/>
      <name val="Times New Roman"/>
      <family val="1"/>
    </font>
    <font>
      <sz val="9"/>
      <color indexed="8"/>
      <name val="Arial"/>
      <family val="2"/>
    </font>
    <font>
      <i/>
      <sz val="10"/>
      <color indexed="8"/>
      <name val="Times New Roman"/>
      <family val="1"/>
    </font>
    <font>
      <b/>
      <i/>
      <sz val="10"/>
      <color rgb="FF000000"/>
      <name val="Times New Roman"/>
      <family val="1"/>
    </font>
    <font>
      <sz val="10"/>
      <color indexed="8"/>
      <name val="Arial"/>
      <family val="2"/>
    </font>
    <font>
      <sz val="12"/>
      <color indexed="8"/>
      <name val="Arial"/>
      <family val="2"/>
    </font>
    <font>
      <b/>
      <sz val="10"/>
      <color indexed="8"/>
      <name val="Times New Roman"/>
      <family val="1"/>
    </font>
    <font>
      <sz val="10"/>
      <color indexed="8"/>
      <name val="Times New Roman"/>
      <family val="1"/>
    </font>
    <font>
      <b/>
      <sz val="10"/>
      <color indexed="8"/>
      <name val="Arial"/>
      <family val="2"/>
    </font>
    <font>
      <b/>
      <sz val="8"/>
      <color indexed="14"/>
      <name val="Times New Roman"/>
      <family val="1"/>
    </font>
    <font>
      <u/>
      <sz val="10"/>
      <color theme="10"/>
      <name val="Arial"/>
      <family val="2"/>
    </font>
    <font>
      <u/>
      <sz val="10"/>
      <color theme="10"/>
      <name val="Arial"/>
      <family val="2"/>
    </font>
    <font>
      <b/>
      <sz val="12"/>
      <color indexed="15"/>
      <name val="Times New Roman"/>
      <family val="1"/>
    </font>
    <font>
      <b/>
      <sz val="12"/>
      <color theme="0"/>
      <name val="Times New Roman"/>
      <family val="1"/>
    </font>
    <font>
      <sz val="10"/>
      <color theme="0"/>
      <name val="Arial"/>
      <family val="2"/>
    </font>
  </fonts>
  <fills count="8">
    <fill>
      <patternFill patternType="none"/>
    </fill>
    <fill>
      <patternFill patternType="gray125"/>
    </fill>
    <fill>
      <patternFill patternType="solid">
        <fgColor indexed="12"/>
        <bgColor auto="1"/>
      </patternFill>
    </fill>
    <fill>
      <patternFill patternType="solid">
        <fgColor indexed="17"/>
        <bgColor auto="1"/>
      </patternFill>
    </fill>
    <fill>
      <patternFill patternType="solid">
        <fgColor indexed="20"/>
        <bgColor auto="1"/>
      </patternFill>
    </fill>
    <fill>
      <patternFill patternType="solid">
        <fgColor indexed="21"/>
        <bgColor auto="1"/>
      </patternFill>
    </fill>
    <fill>
      <patternFill patternType="solid">
        <fgColor rgb="FFEAB3B3"/>
        <bgColor indexed="64"/>
      </patternFill>
    </fill>
    <fill>
      <patternFill patternType="solid">
        <fgColor rgb="FFAAD2C7"/>
        <bgColor indexed="64"/>
      </patternFill>
    </fill>
  </fills>
  <borders count="21">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top/>
      <bottom style="medium">
        <color indexed="8"/>
      </bottom>
      <diagonal/>
    </border>
    <border>
      <left/>
      <right/>
      <top style="medium">
        <color indexed="8"/>
      </top>
      <bottom/>
      <diagonal/>
    </border>
    <border>
      <left/>
      <right/>
      <top style="medium">
        <color indexed="8"/>
      </top>
      <bottom style="thin">
        <color indexed="8"/>
      </bottom>
      <diagonal/>
    </border>
    <border>
      <left/>
      <right/>
      <top style="thin">
        <color indexed="8"/>
      </top>
      <bottom style="medium">
        <color indexed="8"/>
      </bottom>
      <diagonal/>
    </border>
    <border>
      <left/>
      <right/>
      <top style="thin">
        <color indexed="8"/>
      </top>
      <bottom/>
      <diagonal/>
    </border>
    <border>
      <left/>
      <right/>
      <top style="medium">
        <color indexed="8"/>
      </top>
      <bottom style="medium">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3">
    <xf numFmtId="0" fontId="0" fillId="0" borderId="0" applyNumberFormat="0" applyFill="0" applyBorder="0" applyProtection="0"/>
    <xf numFmtId="0" fontId="45" fillId="0" borderId="4" applyNumberFormat="0" applyFill="0" applyBorder="0" applyProtection="0"/>
    <xf numFmtId="0" fontId="51" fillId="0" borderId="0" applyNumberFormat="0" applyFill="0" applyBorder="0" applyAlignment="0" applyProtection="0"/>
  </cellStyleXfs>
  <cellXfs count="553">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49" fontId="0" fillId="2" borderId="4" xfId="0" applyNumberFormat="1" applyFill="1" applyBorder="1"/>
    <xf numFmtId="49" fontId="1" fillId="2" borderId="4" xfId="0" applyNumberFormat="1" applyFont="1" applyFill="1" applyBorder="1" applyAlignment="1">
      <alignment horizontal="right"/>
    </xf>
    <xf numFmtId="0" fontId="1" fillId="2" borderId="4" xfId="0" applyFont="1" applyFill="1" applyBorder="1" applyAlignment="1">
      <alignment horizontal="right"/>
    </xf>
    <xf numFmtId="0" fontId="3" fillId="2" borderId="4" xfId="0" applyFont="1" applyFill="1" applyBorder="1" applyAlignment="1">
      <alignment horizontal="justify"/>
    </xf>
    <xf numFmtId="49" fontId="3" fillId="2" borderId="4" xfId="0" applyNumberFormat="1" applyFont="1" applyFill="1" applyBorder="1" applyAlignment="1">
      <alignment horizontal="justify"/>
    </xf>
    <xf numFmtId="0" fontId="4" fillId="2" borderId="4" xfId="0" applyFont="1" applyFill="1" applyBorder="1" applyAlignment="1">
      <alignment horizontal="justify"/>
    </xf>
    <xf numFmtId="0" fontId="5" fillId="2" borderId="4" xfId="0" applyFont="1" applyFill="1" applyBorder="1" applyAlignment="1">
      <alignment horizontal="center"/>
    </xf>
    <xf numFmtId="0" fontId="6" fillId="2" borderId="4" xfId="0" applyFont="1" applyFill="1" applyBorder="1" applyAlignment="1">
      <alignment horizontal="center"/>
    </xf>
    <xf numFmtId="0" fontId="5" fillId="2" borderId="4" xfId="0" applyNumberFormat="1" applyFont="1" applyFill="1" applyBorder="1"/>
    <xf numFmtId="49" fontId="5" fillId="2" borderId="4" xfId="0" applyNumberFormat="1" applyFont="1" applyFill="1" applyBorder="1"/>
    <xf numFmtId="0" fontId="5" fillId="2" borderId="4" xfId="0" applyFont="1" applyFill="1" applyBorder="1" applyAlignment="1">
      <alignment horizontal="justify"/>
    </xf>
    <xf numFmtId="0" fontId="8" fillId="2" borderId="4" xfId="0" applyFont="1" applyFill="1" applyBorder="1" applyAlignment="1">
      <alignment horizontal="justify"/>
    </xf>
    <xf numFmtId="0" fontId="5" fillId="2" borderId="4" xfId="0" applyNumberFormat="1" applyFont="1" applyFill="1" applyBorder="1" applyAlignment="1">
      <alignment horizontal="right"/>
    </xf>
    <xf numFmtId="49" fontId="5" fillId="2" borderId="4" xfId="0" applyNumberFormat="1" applyFont="1" applyFill="1" applyBorder="1" applyAlignment="1">
      <alignment horizontal="justify"/>
    </xf>
    <xf numFmtId="0" fontId="5" fillId="2" borderId="4" xfId="0" applyFont="1" applyFill="1" applyBorder="1" applyAlignment="1">
      <alignment horizontal="right"/>
    </xf>
    <xf numFmtId="0" fontId="7" fillId="2" borderId="4" xfId="0" applyFont="1" applyFill="1" applyBorder="1" applyAlignment="1">
      <alignment horizontal="justify"/>
    </xf>
    <xf numFmtId="49" fontId="8" fillId="2" borderId="4" xfId="0" applyNumberFormat="1" applyFont="1" applyFill="1" applyBorder="1" applyAlignment="1">
      <alignment horizontal="justify"/>
    </xf>
    <xf numFmtId="0" fontId="10" fillId="2" borderId="4" xfId="0" applyFont="1" applyFill="1" applyBorder="1" applyAlignment="1">
      <alignment horizontal="left" vertical="center" wrapText="1"/>
    </xf>
    <xf numFmtId="0" fontId="12" fillId="2" borderId="2" xfId="0" applyFont="1" applyFill="1" applyBorder="1" applyAlignment="1">
      <alignment horizontal="right"/>
    </xf>
    <xf numFmtId="0" fontId="13" fillId="2" borderId="2" xfId="0" applyFont="1" applyFill="1" applyBorder="1"/>
    <xf numFmtId="0" fontId="12" fillId="2" borderId="4" xfId="0" applyFont="1" applyFill="1" applyBorder="1" applyAlignment="1">
      <alignment horizontal="right"/>
    </xf>
    <xf numFmtId="0" fontId="13" fillId="2" borderId="4" xfId="0" applyFont="1" applyFill="1" applyBorder="1"/>
    <xf numFmtId="0" fontId="14" fillId="2" borderId="4" xfId="0" applyFont="1" applyFill="1" applyBorder="1" applyAlignment="1">
      <alignment horizontal="right"/>
    </xf>
    <xf numFmtId="0" fontId="8" fillId="2" borderId="4" xfId="0" applyFont="1" applyFill="1" applyBorder="1" applyAlignment="1">
      <alignment horizontal="right"/>
    </xf>
    <xf numFmtId="0" fontId="15" fillId="2" borderId="4" xfId="0" applyFont="1" applyFill="1" applyBorder="1"/>
    <xf numFmtId="0" fontId="16" fillId="2" borderId="4" xfId="0" applyFont="1" applyFill="1" applyBorder="1" applyAlignment="1">
      <alignment horizontal="justify"/>
    </xf>
    <xf numFmtId="0" fontId="8" fillId="2" borderId="4" xfId="0" applyNumberFormat="1" applyFont="1" applyFill="1" applyBorder="1" applyAlignment="1">
      <alignment horizontal="left" vertical="top"/>
    </xf>
    <xf numFmtId="0" fontId="15" fillId="2" borderId="4" xfId="0" applyFont="1" applyFill="1" applyBorder="1" applyAlignment="1">
      <alignment vertical="top"/>
    </xf>
    <xf numFmtId="0" fontId="8" fillId="2" borderId="4" xfId="0" applyFont="1" applyFill="1" applyBorder="1" applyAlignment="1">
      <alignment horizontal="left" vertical="top"/>
    </xf>
    <xf numFmtId="0" fontId="12" fillId="2" borderId="4" xfId="0" applyFont="1" applyFill="1" applyBorder="1" applyAlignment="1">
      <alignment horizontal="left" vertical="top"/>
    </xf>
    <xf numFmtId="0" fontId="13" fillId="2" borderId="4" xfId="0" applyFont="1" applyFill="1" applyBorder="1" applyAlignment="1">
      <alignment vertical="top"/>
    </xf>
    <xf numFmtId="0" fontId="0" fillId="2" borderId="4" xfId="0" applyFill="1" applyBorder="1" applyAlignment="1">
      <alignment vertical="top" wrapText="1"/>
    </xf>
    <xf numFmtId="0" fontId="18" fillId="2" borderId="4" xfId="0" applyFont="1" applyFill="1" applyBorder="1" applyAlignment="1">
      <alignment horizontal="justify"/>
    </xf>
    <xf numFmtId="0" fontId="19" fillId="2" borderId="4" xfId="0" applyFont="1" applyFill="1" applyBorder="1" applyAlignment="1">
      <alignment horizontal="right"/>
    </xf>
    <xf numFmtId="0" fontId="17" fillId="2" borderId="4" xfId="0" applyFont="1" applyFill="1" applyBorder="1" applyAlignment="1">
      <alignment vertical="top" wrapText="1"/>
    </xf>
    <xf numFmtId="0" fontId="21" fillId="2" borderId="4" xfId="0" applyFont="1" applyFill="1" applyBorder="1" applyAlignment="1">
      <alignment horizontal="left"/>
    </xf>
    <xf numFmtId="0" fontId="22" fillId="2" borderId="5" xfId="0" applyFont="1" applyFill="1" applyBorder="1"/>
    <xf numFmtId="0" fontId="22" fillId="2" borderId="5" xfId="0" applyFont="1" applyFill="1" applyBorder="1" applyAlignment="1">
      <alignment horizontal="center"/>
    </xf>
    <xf numFmtId="0" fontId="0" fillId="2" borderId="4" xfId="0" applyFill="1" applyBorder="1" applyAlignment="1">
      <alignment horizontal="justify" vertical="top" wrapText="1"/>
    </xf>
    <xf numFmtId="0" fontId="8" fillId="4" borderId="6" xfId="0" applyFont="1" applyFill="1" applyBorder="1" applyAlignment="1">
      <alignment horizontal="center"/>
    </xf>
    <xf numFmtId="0" fontId="8" fillId="4" borderId="5" xfId="0" applyFont="1" applyFill="1" applyBorder="1" applyAlignment="1">
      <alignment horizontal="center"/>
    </xf>
    <xf numFmtId="49" fontId="8" fillId="4" borderId="8" xfId="0" applyNumberFormat="1" applyFont="1" applyFill="1" applyBorder="1" applyAlignment="1">
      <alignment horizontal="center"/>
    </xf>
    <xf numFmtId="0" fontId="8" fillId="4" borderId="8" xfId="0" applyFont="1" applyFill="1" applyBorder="1" applyAlignment="1">
      <alignment horizontal="center"/>
    </xf>
    <xf numFmtId="0" fontId="8" fillId="3" borderId="6" xfId="0" applyNumberFormat="1" applyFont="1" applyFill="1" applyBorder="1" applyAlignment="1">
      <alignment horizontal="center" vertical="center" wrapText="1"/>
    </xf>
    <xf numFmtId="49" fontId="8" fillId="3" borderId="6" xfId="0" applyNumberFormat="1" applyFont="1" applyFill="1" applyBorder="1" applyAlignment="1">
      <alignment horizontal="center"/>
    </xf>
    <xf numFmtId="3" fontId="22" fillId="3" borderId="6" xfId="0" applyNumberFormat="1" applyFont="1" applyFill="1" applyBorder="1" applyAlignment="1">
      <alignment horizontal="center"/>
    </xf>
    <xf numFmtId="49" fontId="8" fillId="3" borderId="4" xfId="0" applyNumberFormat="1" applyFont="1" applyFill="1" applyBorder="1" applyAlignment="1">
      <alignment horizontal="center"/>
    </xf>
    <xf numFmtId="3" fontId="22" fillId="3" borderId="4" xfId="0" applyNumberFormat="1" applyFont="1" applyFill="1" applyBorder="1" applyAlignment="1">
      <alignment horizontal="center"/>
    </xf>
    <xf numFmtId="49" fontId="8" fillId="2" borderId="4" xfId="0" applyNumberFormat="1" applyFont="1" applyFill="1" applyBorder="1" applyAlignment="1">
      <alignment horizontal="center"/>
    </xf>
    <xf numFmtId="3" fontId="22" fillId="2" borderId="4" xfId="0" applyNumberFormat="1" applyFont="1" applyFill="1" applyBorder="1" applyAlignment="1">
      <alignment horizontal="center"/>
    </xf>
    <xf numFmtId="0" fontId="8" fillId="2" borderId="4" xfId="0" applyFont="1" applyFill="1" applyBorder="1" applyAlignment="1">
      <alignment horizontal="center" vertical="center" wrapText="1"/>
    </xf>
    <xf numFmtId="49" fontId="8" fillId="2" borderId="5" xfId="0" applyNumberFormat="1" applyFont="1" applyFill="1" applyBorder="1" applyAlignment="1">
      <alignment horizontal="center"/>
    </xf>
    <xf numFmtId="3" fontId="22" fillId="2" borderId="5" xfId="0" applyNumberFormat="1" applyFont="1" applyFill="1" applyBorder="1" applyAlignment="1">
      <alignment horizontal="center"/>
    </xf>
    <xf numFmtId="49" fontId="22" fillId="2" borderId="6" xfId="0" applyNumberFormat="1" applyFont="1" applyFill="1" applyBorder="1"/>
    <xf numFmtId="0" fontId="22" fillId="2" borderId="6" xfId="0" applyFont="1" applyFill="1" applyBorder="1" applyAlignment="1">
      <alignment horizontal="center"/>
    </xf>
    <xf numFmtId="0" fontId="22" fillId="2" borderId="6" xfId="0" applyFont="1" applyFill="1" applyBorder="1"/>
    <xf numFmtId="0" fontId="22" fillId="2" borderId="4" xfId="0" applyFont="1" applyFill="1" applyBorder="1"/>
    <xf numFmtId="0" fontId="22" fillId="2" borderId="4" xfId="0" applyFont="1" applyFill="1" applyBorder="1" applyAlignment="1">
      <alignment horizontal="center"/>
    </xf>
    <xf numFmtId="49" fontId="8" fillId="2" borderId="4" xfId="0" applyNumberFormat="1" applyFont="1" applyFill="1" applyBorder="1" applyAlignment="1">
      <alignment horizontal="left"/>
    </xf>
    <xf numFmtId="0" fontId="20" fillId="2" borderId="4" xfId="0" applyFont="1" applyFill="1" applyBorder="1" applyAlignment="1">
      <alignment horizontal="justify" vertical="top" wrapText="1"/>
    </xf>
    <xf numFmtId="0" fontId="12" fillId="2"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0" fillId="2" borderId="4" xfId="0" applyFont="1" applyFill="1" applyBorder="1" applyAlignment="1">
      <alignment horizontal="right" vertical="top" wrapText="1"/>
    </xf>
    <xf numFmtId="0" fontId="0" fillId="2" borderId="5" xfId="0" applyFill="1" applyBorder="1" applyAlignment="1">
      <alignment horizontal="justify" vertical="top" wrapText="1"/>
    </xf>
    <xf numFmtId="0" fontId="8" fillId="4" borderId="9" xfId="0" applyFont="1" applyFill="1" applyBorder="1"/>
    <xf numFmtId="49" fontId="8" fillId="4" borderId="9" xfId="0" applyNumberFormat="1" applyFont="1" applyFill="1" applyBorder="1" applyAlignment="1">
      <alignment horizontal="center"/>
    </xf>
    <xf numFmtId="0" fontId="8" fillId="4" borderId="9" xfId="0" applyFont="1" applyFill="1" applyBorder="1" applyAlignment="1">
      <alignment horizontal="center"/>
    </xf>
    <xf numFmtId="0" fontId="8" fillId="4" borderId="5" xfId="0" applyFont="1" applyFill="1" applyBorder="1"/>
    <xf numFmtId="49" fontId="8" fillId="4" borderId="5" xfId="0" applyNumberFormat="1" applyFont="1" applyFill="1" applyBorder="1" applyAlignment="1">
      <alignment horizontal="center"/>
    </xf>
    <xf numFmtId="17" fontId="22" fillId="2" borderId="6" xfId="0" applyNumberFormat="1" applyFont="1" applyFill="1" applyBorder="1" applyAlignment="1">
      <alignment horizontal="left"/>
    </xf>
    <xf numFmtId="2" fontId="23" fillId="2" borderId="6" xfId="0" applyNumberFormat="1" applyFont="1" applyFill="1" applyBorder="1" applyAlignment="1">
      <alignment horizontal="center"/>
    </xf>
    <xf numFmtId="17" fontId="8" fillId="3" borderId="4" xfId="0" applyNumberFormat="1" applyFont="1" applyFill="1" applyBorder="1" applyAlignment="1">
      <alignment horizontal="left"/>
    </xf>
    <xf numFmtId="2" fontId="24" fillId="3" borderId="4" xfId="0" applyNumberFormat="1" applyFont="1" applyFill="1" applyBorder="1" applyAlignment="1">
      <alignment horizontal="center"/>
    </xf>
    <xf numFmtId="17" fontId="22" fillId="2" borderId="4" xfId="0" applyNumberFormat="1" applyFont="1" applyFill="1" applyBorder="1" applyAlignment="1">
      <alignment horizontal="left"/>
    </xf>
    <xf numFmtId="2" fontId="23" fillId="2" borderId="4" xfId="0" applyNumberFormat="1" applyFont="1" applyFill="1" applyBorder="1" applyAlignment="1">
      <alignment horizontal="center"/>
    </xf>
    <xf numFmtId="0" fontId="8" fillId="2" borderId="4" xfId="0" applyFont="1" applyFill="1" applyBorder="1" applyAlignment="1">
      <alignment horizontal="left" vertical="top" wrapText="1"/>
    </xf>
    <xf numFmtId="0" fontId="8" fillId="2" borderId="4" xfId="0" applyFont="1" applyFill="1" applyBorder="1" applyAlignment="1">
      <alignment horizontal="left"/>
    </xf>
    <xf numFmtId="0" fontId="22" fillId="2" borderId="4" xfId="0" applyFont="1" applyFill="1" applyBorder="1" applyAlignment="1">
      <alignment horizontal="left"/>
    </xf>
    <xf numFmtId="17" fontId="22" fillId="2" borderId="5" xfId="0" applyNumberFormat="1" applyFont="1" applyFill="1" applyBorder="1" applyAlignment="1">
      <alignment horizontal="left"/>
    </xf>
    <xf numFmtId="2" fontId="23" fillId="2" borderId="5" xfId="0" applyNumberFormat="1" applyFont="1" applyFill="1" applyBorder="1" applyAlignment="1">
      <alignment horizontal="center"/>
    </xf>
    <xf numFmtId="10" fontId="8" fillId="2" borderId="4" xfId="0" applyNumberFormat="1" applyFont="1" applyFill="1" applyBorder="1" applyAlignment="1">
      <alignment horizontal="left" vertical="top" wrapText="1"/>
    </xf>
    <xf numFmtId="0" fontId="20" fillId="2" borderId="4" xfId="0" applyFont="1" applyFill="1" applyBorder="1" applyAlignment="1">
      <alignment horizontal="left" vertical="top" wrapText="1"/>
    </xf>
    <xf numFmtId="0" fontId="12" fillId="2" borderId="4" xfId="0" applyFont="1" applyFill="1" applyBorder="1" applyAlignment="1">
      <alignment horizontal="left" vertical="top" wrapText="1"/>
    </xf>
    <xf numFmtId="0" fontId="0" fillId="2" borderId="4" xfId="0" applyFill="1" applyBorder="1" applyAlignment="1">
      <alignment vertical="top"/>
    </xf>
    <xf numFmtId="0" fontId="17" fillId="2" borderId="4" xfId="0" applyFont="1" applyFill="1" applyBorder="1" applyAlignment="1">
      <alignment horizontal="justify" vertical="center" wrapText="1"/>
    </xf>
    <xf numFmtId="0" fontId="17" fillId="2" borderId="4" xfId="0" applyFont="1" applyFill="1" applyBorder="1"/>
    <xf numFmtId="0" fontId="22" fillId="2" borderId="4" xfId="0" applyFont="1" applyFill="1" applyBorder="1" applyAlignment="1">
      <alignment horizontal="justify"/>
    </xf>
    <xf numFmtId="0" fontId="12" fillId="2" borderId="4" xfId="0" applyFont="1" applyFill="1" applyBorder="1" applyAlignment="1">
      <alignment horizontal="justify" vertical="top" wrapText="1"/>
    </xf>
    <xf numFmtId="0" fontId="8" fillId="2" borderId="4" xfId="0" applyFont="1" applyFill="1" applyBorder="1" applyAlignment="1">
      <alignment horizontal="justify" vertical="top" wrapText="1"/>
    </xf>
    <xf numFmtId="0" fontId="19" fillId="2" borderId="4" xfId="0" applyFont="1" applyFill="1" applyBorder="1" applyAlignment="1">
      <alignment horizontal="right" vertical="top" wrapText="1"/>
    </xf>
    <xf numFmtId="0" fontId="8" fillId="2" borderId="4" xfId="0" applyNumberFormat="1" applyFont="1" applyFill="1" applyBorder="1" applyAlignment="1">
      <alignment horizontal="left"/>
    </xf>
    <xf numFmtId="0" fontId="25" fillId="2" borderId="4" xfId="0" applyFont="1" applyFill="1" applyBorder="1" applyAlignment="1">
      <alignment horizontal="right" vertical="top" wrapText="1"/>
    </xf>
    <xf numFmtId="0" fontId="21" fillId="2" borderId="4" xfId="0" applyFont="1" applyFill="1" applyBorder="1"/>
    <xf numFmtId="164" fontId="8" fillId="2" borderId="4" xfId="0" applyNumberFormat="1" applyFont="1" applyFill="1" applyBorder="1" applyAlignment="1">
      <alignment horizontal="left" vertical="top"/>
    </xf>
    <xf numFmtId="49" fontId="8" fillId="2" borderId="4" xfId="0" applyNumberFormat="1" applyFont="1" applyFill="1" applyBorder="1" applyAlignment="1">
      <alignment horizontal="left" vertical="top"/>
    </xf>
    <xf numFmtId="0" fontId="8" fillId="2" borderId="5" xfId="0" applyFont="1" applyFill="1" applyBorder="1" applyAlignment="1">
      <alignment horizontal="justify" vertical="top" wrapText="1"/>
    </xf>
    <xf numFmtId="49" fontId="8" fillId="5" borderId="10" xfId="0" applyNumberFormat="1" applyFont="1" applyFill="1" applyBorder="1" applyAlignment="1">
      <alignment horizontal="center"/>
    </xf>
    <xf numFmtId="49" fontId="22" fillId="2" borderId="6" xfId="0" applyNumberFormat="1" applyFont="1" applyFill="1" applyBorder="1" applyAlignment="1">
      <alignment horizontal="left"/>
    </xf>
    <xf numFmtId="165" fontId="23" fillId="2" borderId="6" xfId="0" applyNumberFormat="1" applyFont="1" applyFill="1" applyBorder="1" applyAlignment="1">
      <alignment horizontal="center"/>
    </xf>
    <xf numFmtId="49" fontId="8" fillId="3" borderId="4" xfId="0" applyNumberFormat="1" applyFont="1" applyFill="1" applyBorder="1" applyAlignment="1">
      <alignment horizontal="left"/>
    </xf>
    <xf numFmtId="165" fontId="24" fillId="3" borderId="4" xfId="0" applyNumberFormat="1" applyFont="1" applyFill="1" applyBorder="1" applyAlignment="1">
      <alignment horizontal="center"/>
    </xf>
    <xf numFmtId="49" fontId="22" fillId="2" borderId="4" xfId="0" applyNumberFormat="1" applyFont="1" applyFill="1" applyBorder="1" applyAlignment="1">
      <alignment horizontal="left"/>
    </xf>
    <xf numFmtId="165" fontId="23" fillId="2" borderId="4" xfId="0" applyNumberFormat="1" applyFont="1" applyFill="1" applyBorder="1" applyAlignment="1">
      <alignment horizontal="center"/>
    </xf>
    <xf numFmtId="49" fontId="8" fillId="3" borderId="5" xfId="0" applyNumberFormat="1" applyFont="1" applyFill="1" applyBorder="1" applyAlignment="1">
      <alignment horizontal="left"/>
    </xf>
    <xf numFmtId="165" fontId="24" fillId="3" borderId="5" xfId="0" applyNumberFormat="1" applyFont="1" applyFill="1" applyBorder="1" applyAlignment="1">
      <alignment horizontal="center"/>
    </xf>
    <xf numFmtId="0" fontId="8" fillId="2" borderId="6" xfId="0" applyFont="1" applyFill="1" applyBorder="1" applyAlignment="1">
      <alignment horizontal="justify" vertical="top" wrapText="1"/>
    </xf>
    <xf numFmtId="0" fontId="0" fillId="2" borderId="5" xfId="0" applyFill="1" applyBorder="1" applyAlignment="1">
      <alignment horizontal="justify" vertical="center" wrapText="1"/>
    </xf>
    <xf numFmtId="0" fontId="0" fillId="2" borderId="4" xfId="0" applyFill="1" applyBorder="1" applyAlignment="1">
      <alignment horizontal="justify" vertical="center" wrapText="1"/>
    </xf>
    <xf numFmtId="0" fontId="0" fillId="4" borderId="6" xfId="0" applyFill="1" applyBorder="1" applyAlignment="1">
      <alignment horizontal="justify" vertical="center" wrapText="1"/>
    </xf>
    <xf numFmtId="0" fontId="22" fillId="4" borderId="5" xfId="0" applyFont="1" applyFill="1" applyBorder="1" applyAlignment="1">
      <alignment horizontal="center"/>
    </xf>
    <xf numFmtId="49" fontId="22" fillId="2" borderId="6" xfId="0" applyNumberFormat="1" applyFont="1" applyFill="1" applyBorder="1" applyAlignment="1">
      <alignment horizontal="center"/>
    </xf>
    <xf numFmtId="164" fontId="22" fillId="2" borderId="6" xfId="0" applyNumberFormat="1" applyFont="1" applyFill="1" applyBorder="1" applyAlignment="1">
      <alignment horizontal="center"/>
    </xf>
    <xf numFmtId="164" fontId="8" fillId="3" borderId="4" xfId="0" applyNumberFormat="1" applyFont="1" applyFill="1" applyBorder="1" applyAlignment="1">
      <alignment horizontal="center"/>
    </xf>
    <xf numFmtId="49" fontId="22" fillId="2" borderId="4" xfId="0" applyNumberFormat="1" applyFont="1" applyFill="1" applyBorder="1" applyAlignment="1">
      <alignment horizontal="center"/>
    </xf>
    <xf numFmtId="164" fontId="22" fillId="2" borderId="4" xfId="0" applyNumberFormat="1" applyFont="1" applyFill="1" applyBorder="1" applyAlignment="1">
      <alignment horizontal="center"/>
    </xf>
    <xf numFmtId="49" fontId="22" fillId="2" borderId="5" xfId="0" applyNumberFormat="1" applyFont="1" applyFill="1" applyBorder="1" applyAlignment="1">
      <alignment horizontal="center"/>
    </xf>
    <xf numFmtId="164" fontId="22" fillId="2" borderId="5" xfId="0" applyNumberFormat="1" applyFont="1" applyFill="1" applyBorder="1" applyAlignment="1">
      <alignment horizontal="center"/>
    </xf>
    <xf numFmtId="0" fontId="22" fillId="2" borderId="6" xfId="0" applyFont="1" applyFill="1" applyBorder="1" applyAlignment="1">
      <alignment horizontal="left" vertical="top" wrapText="1"/>
    </xf>
    <xf numFmtId="0" fontId="19" fillId="2" borderId="6" xfId="0" applyFont="1" applyFill="1" applyBorder="1" applyAlignment="1">
      <alignment horizontal="right" vertical="top" wrapText="1"/>
    </xf>
    <xf numFmtId="2" fontId="8" fillId="2" borderId="4" xfId="0" applyNumberFormat="1" applyFont="1" applyFill="1" applyBorder="1" applyAlignment="1">
      <alignment horizontal="left" vertical="top"/>
    </xf>
    <xf numFmtId="0" fontId="22" fillId="2" borderId="4" xfId="0" applyFont="1" applyFill="1" applyBorder="1" applyAlignment="1">
      <alignment horizontal="left" vertical="top"/>
    </xf>
    <xf numFmtId="0" fontId="26" fillId="2" borderId="5" xfId="0" applyFont="1" applyFill="1" applyBorder="1" applyAlignment="1">
      <alignment horizontal="center"/>
    </xf>
    <xf numFmtId="0" fontId="26" fillId="2" borderId="4" xfId="0" applyFont="1" applyFill="1" applyBorder="1" applyAlignment="1">
      <alignment horizontal="center"/>
    </xf>
    <xf numFmtId="49" fontId="8" fillId="4" borderId="10" xfId="0" applyNumberFormat="1" applyFont="1" applyFill="1" applyBorder="1" applyAlignment="1">
      <alignment horizontal="center"/>
    </xf>
    <xf numFmtId="2" fontId="22" fillId="2" borderId="4" xfId="0" applyNumberFormat="1" applyFont="1" applyFill="1" applyBorder="1" applyAlignment="1">
      <alignment horizontal="left"/>
    </xf>
    <xf numFmtId="2" fontId="22" fillId="2" borderId="6" xfId="0" applyNumberFormat="1" applyFont="1" applyFill="1" applyBorder="1" applyAlignment="1">
      <alignment horizontal="center"/>
    </xf>
    <xf numFmtId="2" fontId="8" fillId="3" borderId="4" xfId="0" applyNumberFormat="1" applyFont="1" applyFill="1" applyBorder="1" applyAlignment="1">
      <alignment horizontal="center"/>
    </xf>
    <xf numFmtId="2" fontId="22" fillId="2" borderId="4" xfId="0" applyNumberFormat="1" applyFont="1" applyFill="1" applyBorder="1" applyAlignment="1">
      <alignment horizontal="center"/>
    </xf>
    <xf numFmtId="164" fontId="8" fillId="3" borderId="5" xfId="0" applyNumberFormat="1" applyFont="1" applyFill="1" applyBorder="1" applyAlignment="1">
      <alignment horizontal="center"/>
    </xf>
    <xf numFmtId="2" fontId="8" fillId="3" borderId="5" xfId="0" applyNumberFormat="1" applyFont="1" applyFill="1" applyBorder="1" applyAlignment="1">
      <alignment horizontal="center"/>
    </xf>
    <xf numFmtId="0" fontId="0" fillId="2" borderId="6" xfId="0" applyFill="1" applyBorder="1"/>
    <xf numFmtId="2" fontId="22" fillId="2" borderId="6" xfId="0" applyNumberFormat="1" applyFont="1" applyFill="1" applyBorder="1" applyAlignment="1">
      <alignment horizontal="left"/>
    </xf>
    <xf numFmtId="0" fontId="22" fillId="2" borderId="4" xfId="0" applyFont="1" applyFill="1" applyBorder="1" applyAlignment="1">
      <alignment horizontal="right" vertical="top"/>
    </xf>
    <xf numFmtId="0" fontId="22" fillId="2" borderId="4" xfId="0" applyFont="1" applyFill="1" applyBorder="1" applyAlignment="1">
      <alignment horizontal="left" vertical="top" wrapText="1"/>
    </xf>
    <xf numFmtId="2" fontId="20" fillId="2" borderId="4" xfId="0" applyNumberFormat="1" applyFont="1" applyFill="1" applyBorder="1" applyAlignment="1">
      <alignment horizontal="center"/>
    </xf>
    <xf numFmtId="0" fontId="27" fillId="2" borderId="4" xfId="0" applyFont="1" applyFill="1" applyBorder="1" applyAlignment="1">
      <alignment horizontal="right" vertical="top"/>
    </xf>
    <xf numFmtId="0" fontId="28" fillId="2" borderId="4" xfId="0" applyFont="1" applyFill="1" applyBorder="1"/>
    <xf numFmtId="0" fontId="29" fillId="2" borderId="4" xfId="0" applyFont="1" applyFill="1" applyBorder="1" applyAlignment="1">
      <alignment horizontal="left" vertical="top" wrapText="1"/>
    </xf>
    <xf numFmtId="3" fontId="8" fillId="3" borderId="4" xfId="0" applyNumberFormat="1" applyFont="1" applyFill="1" applyBorder="1"/>
    <xf numFmtId="0" fontId="31" fillId="2" borderId="4" xfId="0" applyFont="1" applyFill="1" applyBorder="1"/>
    <xf numFmtId="49" fontId="8" fillId="2" borderId="4" xfId="0" applyNumberFormat="1" applyFont="1" applyFill="1" applyBorder="1"/>
    <xf numFmtId="3" fontId="22" fillId="2" borderId="4" xfId="0" applyNumberFormat="1" applyFont="1" applyFill="1" applyBorder="1"/>
    <xf numFmtId="0" fontId="0" fillId="2" borderId="3" xfId="0" applyFill="1" applyBorder="1" applyAlignment="1">
      <alignment horizontal="right"/>
    </xf>
    <xf numFmtId="166" fontId="22" fillId="2" borderId="4" xfId="0" applyNumberFormat="1" applyFont="1" applyFill="1" applyBorder="1"/>
    <xf numFmtId="0" fontId="24" fillId="2" borderId="4" xfId="0" applyNumberFormat="1" applyFont="1" applyFill="1" applyBorder="1" applyAlignment="1">
      <alignment horizontal="left"/>
    </xf>
    <xf numFmtId="0" fontId="24" fillId="2" borderId="4" xfId="0" applyFont="1" applyFill="1" applyBorder="1" applyAlignment="1">
      <alignment horizontal="left"/>
    </xf>
    <xf numFmtId="0" fontId="0" fillId="2" borderId="4" xfId="0" applyFill="1" applyBorder="1" applyAlignment="1">
      <alignment horizontal="left" vertical="top" wrapText="1"/>
    </xf>
    <xf numFmtId="0" fontId="8" fillId="2" borderId="4" xfId="0" applyFont="1" applyFill="1" applyBorder="1" applyAlignment="1">
      <alignment vertical="top" wrapText="1"/>
    </xf>
    <xf numFmtId="0" fontId="0" fillId="2" borderId="11" xfId="0" applyFill="1" applyBorder="1" applyAlignment="1">
      <alignment horizontal="left" vertical="top" wrapText="1"/>
    </xf>
    <xf numFmtId="0" fontId="0" fillId="2" borderId="4" xfId="0" applyFill="1" applyBorder="1" applyAlignment="1">
      <alignment vertical="center" wrapText="1"/>
    </xf>
    <xf numFmtId="0" fontId="0" fillId="2" borderId="12" xfId="0" applyFill="1" applyBorder="1" applyAlignment="1">
      <alignment vertical="center" wrapText="1"/>
    </xf>
    <xf numFmtId="0" fontId="0" fillId="2" borderId="16" xfId="0" applyFill="1" applyBorder="1" applyAlignment="1">
      <alignment vertical="center" wrapText="1"/>
    </xf>
    <xf numFmtId="0" fontId="34" fillId="2" borderId="12" xfId="0" applyFont="1" applyFill="1" applyBorder="1" applyAlignment="1">
      <alignment vertical="center"/>
    </xf>
    <xf numFmtId="49" fontId="8" fillId="2" borderId="17" xfId="0" applyNumberFormat="1" applyFont="1" applyFill="1" applyBorder="1" applyAlignment="1">
      <alignment horizontal="center" vertical="center"/>
    </xf>
    <xf numFmtId="165" fontId="22" fillId="2" borderId="17" xfId="0" applyNumberFormat="1" applyFont="1" applyFill="1" applyBorder="1" applyAlignment="1">
      <alignment horizontal="center"/>
    </xf>
    <xf numFmtId="165" fontId="21" fillId="2" borderId="17" xfId="0" applyNumberFormat="1" applyFont="1" applyFill="1" applyBorder="1" applyAlignment="1">
      <alignment horizontal="center"/>
    </xf>
    <xf numFmtId="49" fontId="8" fillId="2" borderId="18" xfId="0" applyNumberFormat="1" applyFont="1" applyFill="1" applyBorder="1" applyAlignment="1">
      <alignment horizontal="center" vertical="center"/>
    </xf>
    <xf numFmtId="165" fontId="22" fillId="2" borderId="18" xfId="0" applyNumberFormat="1" applyFont="1" applyFill="1" applyBorder="1" applyAlignment="1">
      <alignment horizontal="center"/>
    </xf>
    <xf numFmtId="165" fontId="21" fillId="2" borderId="18" xfId="0" applyNumberFormat="1" applyFont="1" applyFill="1" applyBorder="1" applyAlignment="1">
      <alignment horizontal="center"/>
    </xf>
    <xf numFmtId="49" fontId="8" fillId="2" borderId="19" xfId="0" applyNumberFormat="1" applyFont="1" applyFill="1" applyBorder="1" applyAlignment="1">
      <alignment horizontal="center" vertical="center"/>
    </xf>
    <xf numFmtId="165" fontId="22" fillId="2" borderId="19" xfId="0" applyNumberFormat="1" applyFont="1" applyFill="1" applyBorder="1" applyAlignment="1">
      <alignment horizontal="center"/>
    </xf>
    <xf numFmtId="165" fontId="21" fillId="2" borderId="19" xfId="0" applyNumberFormat="1" applyFont="1" applyFill="1" applyBorder="1" applyAlignment="1">
      <alignment horizontal="center"/>
    </xf>
    <xf numFmtId="49" fontId="8" fillId="5" borderId="20" xfId="0" applyNumberFormat="1" applyFont="1" applyFill="1" applyBorder="1" applyAlignment="1">
      <alignment horizontal="center" vertical="center"/>
    </xf>
    <xf numFmtId="165" fontId="22" fillId="5" borderId="20" xfId="0" applyNumberFormat="1" applyFont="1" applyFill="1" applyBorder="1" applyAlignment="1">
      <alignment horizontal="justify" vertical="center" wrapText="1"/>
    </xf>
    <xf numFmtId="165" fontId="22" fillId="5" borderId="20" xfId="0" applyNumberFormat="1" applyFont="1" applyFill="1" applyBorder="1" applyAlignment="1">
      <alignment horizontal="center"/>
    </xf>
    <xf numFmtId="0" fontId="0" fillId="2" borderId="9" xfId="0" applyFill="1" applyBorder="1"/>
    <xf numFmtId="0" fontId="0" fillId="2" borderId="9" xfId="0" applyFill="1" applyBorder="1" applyAlignment="1">
      <alignment vertical="center" wrapText="1"/>
    </xf>
    <xf numFmtId="0" fontId="22" fillId="2" borderId="4" xfId="0" applyFont="1" applyFill="1" applyBorder="1" applyAlignment="1">
      <alignment horizontal="justify" vertical="center" wrapText="1"/>
    </xf>
    <xf numFmtId="10" fontId="8" fillId="2" borderId="4" xfId="0" applyNumberFormat="1" applyFont="1" applyFill="1" applyBorder="1" applyAlignment="1">
      <alignment horizontal="justify" vertical="center" wrapText="1"/>
    </xf>
    <xf numFmtId="0" fontId="8" fillId="2" borderId="4" xfId="0" applyFont="1" applyFill="1" applyBorder="1" applyAlignment="1">
      <alignment horizontal="justify" vertical="center" wrapText="1"/>
    </xf>
    <xf numFmtId="0" fontId="8" fillId="2" borderId="4" xfId="0" applyFont="1" applyFill="1" applyBorder="1" applyAlignment="1">
      <alignment horizontal="center"/>
    </xf>
    <xf numFmtId="0" fontId="6" fillId="2" borderId="5" xfId="0" applyFont="1" applyFill="1" applyBorder="1" applyAlignment="1">
      <alignment horizontal="center"/>
    </xf>
    <xf numFmtId="49" fontId="5" fillId="4" borderId="10" xfId="0" applyNumberFormat="1" applyFont="1" applyFill="1" applyBorder="1" applyAlignment="1">
      <alignment horizontal="center"/>
    </xf>
    <xf numFmtId="49" fontId="8" fillId="4" borderId="10" xfId="0" applyNumberFormat="1" applyFont="1" applyFill="1" applyBorder="1"/>
    <xf numFmtId="0" fontId="8" fillId="4" borderId="10" xfId="0" applyFont="1" applyFill="1" applyBorder="1"/>
    <xf numFmtId="3" fontId="33" fillId="3" borderId="6" xfId="0" applyNumberFormat="1" applyFont="1" applyFill="1" applyBorder="1" applyAlignment="1">
      <alignment horizontal="center" vertical="center"/>
    </xf>
    <xf numFmtId="3" fontId="22" fillId="3" borderId="6" xfId="0" applyNumberFormat="1" applyFont="1" applyFill="1" applyBorder="1"/>
    <xf numFmtId="3" fontId="33" fillId="3" borderId="4" xfId="0" applyNumberFormat="1" applyFont="1" applyFill="1" applyBorder="1" applyAlignment="1">
      <alignment horizontal="center" vertical="center"/>
    </xf>
    <xf numFmtId="3" fontId="22" fillId="3" borderId="4" xfId="0" applyNumberFormat="1" applyFont="1" applyFill="1" applyBorder="1"/>
    <xf numFmtId="49" fontId="8" fillId="3" borderId="11" xfId="0" applyNumberFormat="1" applyFont="1" applyFill="1" applyBorder="1" applyAlignment="1">
      <alignment horizontal="center"/>
    </xf>
    <xf numFmtId="3" fontId="33" fillId="3" borderId="11" xfId="0" applyNumberFormat="1" applyFont="1" applyFill="1" applyBorder="1" applyAlignment="1">
      <alignment horizontal="center" vertical="center"/>
    </xf>
    <xf numFmtId="3" fontId="22" fillId="3" borderId="11" xfId="0" applyNumberFormat="1" applyFont="1" applyFill="1" applyBorder="1"/>
    <xf numFmtId="49" fontId="8" fillId="2" borderId="9" xfId="0" applyNumberFormat="1" applyFont="1" applyFill="1" applyBorder="1" applyAlignment="1">
      <alignment horizontal="center"/>
    </xf>
    <xf numFmtId="3" fontId="33" fillId="2" borderId="9" xfId="0" applyNumberFormat="1" applyFont="1" applyFill="1" applyBorder="1" applyAlignment="1">
      <alignment horizontal="center" vertical="center"/>
    </xf>
    <xf numFmtId="3" fontId="22" fillId="2" borderId="9" xfId="0" applyNumberFormat="1" applyFont="1" applyFill="1" applyBorder="1"/>
    <xf numFmtId="0" fontId="8" fillId="2" borderId="4" xfId="0" applyFont="1" applyFill="1" applyBorder="1" applyAlignment="1">
      <alignment horizontal="center" vertical="center"/>
    </xf>
    <xf numFmtId="3" fontId="33" fillId="2" borderId="4" xfId="0" applyNumberFormat="1" applyFont="1" applyFill="1" applyBorder="1" applyAlignment="1">
      <alignment horizontal="center" vertical="center"/>
    </xf>
    <xf numFmtId="3" fontId="33" fillId="2" borderId="5" xfId="0" applyNumberFormat="1" applyFont="1" applyFill="1" applyBorder="1" applyAlignment="1">
      <alignment horizontal="center" vertical="center"/>
    </xf>
    <xf numFmtId="3" fontId="22" fillId="2" borderId="5" xfId="0" applyNumberFormat="1" applyFont="1" applyFill="1" applyBorder="1"/>
    <xf numFmtId="3" fontId="0" fillId="2" borderId="6" xfId="0" applyNumberFormat="1" applyFill="1" applyBorder="1"/>
    <xf numFmtId="0" fontId="8" fillId="2" borderId="4" xfId="0" applyFont="1" applyFill="1" applyBorder="1"/>
    <xf numFmtId="49" fontId="8" fillId="4" borderId="4" xfId="0" applyNumberFormat="1" applyFont="1" applyFill="1" applyBorder="1" applyAlignment="1">
      <alignment vertical="center" wrapText="1"/>
    </xf>
    <xf numFmtId="0" fontId="8" fillId="4" borderId="4" xfId="0" applyFont="1" applyFill="1" applyBorder="1"/>
    <xf numFmtId="49" fontId="8" fillId="4" borderId="4" xfId="0" applyNumberFormat="1" applyFont="1" applyFill="1" applyBorder="1"/>
    <xf numFmtId="0" fontId="8" fillId="3" borderId="4" xfId="0" applyNumberFormat="1" applyFont="1" applyFill="1" applyBorder="1"/>
    <xf numFmtId="0" fontId="8" fillId="3" borderId="4" xfId="0" applyFont="1" applyFill="1" applyBorder="1"/>
    <xf numFmtId="0" fontId="8" fillId="2" borderId="5" xfId="0" applyNumberFormat="1" applyFont="1" applyFill="1" applyBorder="1"/>
    <xf numFmtId="0" fontId="0" fillId="2" borderId="5" xfId="0" applyFill="1" applyBorder="1"/>
    <xf numFmtId="0" fontId="8" fillId="4" borderId="6" xfId="0" applyFont="1" applyFill="1" applyBorder="1"/>
    <xf numFmtId="0" fontId="8" fillId="4" borderId="10" xfId="0" applyFont="1" applyFill="1" applyBorder="1" applyAlignment="1">
      <alignment horizontal="justify"/>
    </xf>
    <xf numFmtId="49" fontId="8" fillId="2" borderId="6" xfId="0" applyNumberFormat="1" applyFont="1" applyFill="1" applyBorder="1" applyAlignment="1">
      <alignment horizontal="center"/>
    </xf>
    <xf numFmtId="166" fontId="22" fillId="2" borderId="6" xfId="0" applyNumberFormat="1" applyFont="1" applyFill="1" applyBorder="1"/>
    <xf numFmtId="0" fontId="22" fillId="2" borderId="6" xfId="0" applyFont="1" applyFill="1" applyBorder="1" applyAlignment="1">
      <alignment horizontal="justify"/>
    </xf>
    <xf numFmtId="166" fontId="8" fillId="4" borderId="5" xfId="0" applyNumberFormat="1" applyFont="1" applyFill="1" applyBorder="1"/>
    <xf numFmtId="0" fontId="8" fillId="4" borderId="5" xfId="0" applyFont="1" applyFill="1" applyBorder="1" applyAlignment="1">
      <alignment horizontal="justify"/>
    </xf>
    <xf numFmtId="0" fontId="16" fillId="2" borderId="4" xfId="0" applyFont="1" applyFill="1" applyBorder="1" applyAlignment="1">
      <alignment horizontal="center"/>
    </xf>
    <xf numFmtId="49" fontId="8" fillId="2" borderId="4" xfId="0" applyNumberFormat="1" applyFont="1" applyFill="1" applyBorder="1" applyAlignment="1">
      <alignment vertical="top"/>
    </xf>
    <xf numFmtId="0" fontId="17" fillId="2" borderId="4" xfId="0" applyFont="1" applyFill="1" applyBorder="1" applyAlignment="1">
      <alignment horizontal="justify" vertical="center"/>
    </xf>
    <xf numFmtId="0" fontId="17" fillId="2" borderId="5" xfId="0" applyFont="1" applyFill="1" applyBorder="1" applyAlignment="1">
      <alignment horizontal="justify" vertical="center"/>
    </xf>
    <xf numFmtId="0" fontId="22" fillId="5" borderId="7" xfId="0" applyFont="1" applyFill="1" applyBorder="1" applyAlignment="1">
      <alignment horizontal="justify" vertical="top" wrapText="1"/>
    </xf>
    <xf numFmtId="0" fontId="8" fillId="5" borderId="9" xfId="0" applyFont="1" applyFill="1" applyBorder="1" applyAlignment="1">
      <alignment horizontal="center" vertical="center" wrapText="1"/>
    </xf>
    <xf numFmtId="0" fontId="8" fillId="5" borderId="5" xfId="0" applyFont="1" applyFill="1" applyBorder="1" applyAlignment="1">
      <alignment horizontal="center" vertical="center" wrapText="1"/>
    </xf>
    <xf numFmtId="17" fontId="8" fillId="3" borderId="6" xfId="0" applyNumberFormat="1" applyFont="1" applyFill="1" applyBorder="1" applyAlignment="1">
      <alignment horizontal="left"/>
    </xf>
    <xf numFmtId="167" fontId="8" fillId="3" borderId="6" xfId="0" applyNumberFormat="1" applyFont="1" applyFill="1" applyBorder="1" applyAlignment="1">
      <alignment horizontal="center" vertical="top" wrapText="1"/>
    </xf>
    <xf numFmtId="167" fontId="22" fillId="2" borderId="4" xfId="0" applyNumberFormat="1" applyFont="1" applyFill="1" applyBorder="1" applyAlignment="1">
      <alignment horizontal="center" vertical="top" wrapText="1"/>
    </xf>
    <xf numFmtId="167" fontId="8" fillId="3" borderId="4" xfId="0" applyNumberFormat="1" applyFont="1" applyFill="1" applyBorder="1" applyAlignment="1">
      <alignment horizontal="center" vertical="top" wrapText="1"/>
    </xf>
    <xf numFmtId="17" fontId="8" fillId="3" borderId="11" xfId="0" applyNumberFormat="1" applyFont="1" applyFill="1" applyBorder="1" applyAlignment="1">
      <alignment horizontal="left"/>
    </xf>
    <xf numFmtId="167" fontId="8" fillId="3" borderId="11" xfId="0" applyNumberFormat="1" applyFont="1" applyFill="1" applyBorder="1" applyAlignment="1">
      <alignment horizontal="center" vertical="top" wrapText="1"/>
    </xf>
    <xf numFmtId="49" fontId="22" fillId="2" borderId="8" xfId="0" applyNumberFormat="1" applyFont="1" applyFill="1" applyBorder="1" applyAlignment="1">
      <alignment horizontal="left" vertical="center"/>
    </xf>
    <xf numFmtId="166" fontId="22" fillId="2" borderId="8" xfId="0" applyNumberFormat="1" applyFont="1" applyFill="1" applyBorder="1" applyAlignment="1">
      <alignment horizontal="center" vertical="center"/>
    </xf>
    <xf numFmtId="10" fontId="22" fillId="2" borderId="8" xfId="0" applyNumberFormat="1" applyFont="1" applyFill="1" applyBorder="1" applyAlignment="1">
      <alignment horizontal="left" vertical="top" wrapText="1"/>
    </xf>
    <xf numFmtId="0" fontId="17" fillId="2" borderId="6" xfId="0" applyFont="1" applyFill="1" applyBorder="1" applyAlignment="1">
      <alignment horizontal="justify" vertical="center" wrapText="1"/>
    </xf>
    <xf numFmtId="0" fontId="30" fillId="2" borderId="4" xfId="0" applyFont="1" applyFill="1" applyBorder="1" applyAlignment="1">
      <alignment horizontal="center"/>
    </xf>
    <xf numFmtId="0" fontId="2" fillId="2" borderId="4" xfId="0" applyFont="1" applyFill="1" applyBorder="1" applyAlignment="1">
      <alignment horizontal="center"/>
    </xf>
    <xf numFmtId="0" fontId="0" fillId="2" borderId="4" xfId="0" applyFill="1" applyBorder="1" applyAlignment="1">
      <alignment wrapText="1"/>
    </xf>
    <xf numFmtId="0" fontId="8" fillId="2" borderId="4" xfId="0" applyFont="1" applyFill="1" applyBorder="1" applyAlignment="1">
      <alignment horizontal="left" vertical="center"/>
    </xf>
    <xf numFmtId="49" fontId="8" fillId="4" borderId="10" xfId="0" applyNumberFormat="1" applyFont="1" applyFill="1" applyBorder="1" applyAlignment="1">
      <alignment horizontal="center" vertical="center" wrapText="1"/>
    </xf>
    <xf numFmtId="49" fontId="8" fillId="4" borderId="10" xfId="0" applyNumberFormat="1" applyFont="1" applyFill="1" applyBorder="1" applyAlignment="1">
      <alignment horizontal="center" vertical="center"/>
    </xf>
    <xf numFmtId="0" fontId="8" fillId="4" borderId="10" xfId="0" applyNumberFormat="1" applyFont="1" applyFill="1" applyBorder="1" applyAlignment="1">
      <alignment horizontal="center" vertical="center"/>
    </xf>
    <xf numFmtId="17" fontId="17" fillId="3" borderId="6" xfId="0" applyNumberFormat="1" applyFont="1" applyFill="1" applyBorder="1" applyAlignment="1">
      <alignment horizontal="center"/>
    </xf>
    <xf numFmtId="164" fontId="17" fillId="3" borderId="6" xfId="0" applyNumberFormat="1" applyFont="1" applyFill="1" applyBorder="1" applyAlignment="1">
      <alignment horizontal="center"/>
    </xf>
    <xf numFmtId="166" fontId="8" fillId="3" borderId="6" xfId="0" applyNumberFormat="1" applyFont="1" applyFill="1" applyBorder="1" applyAlignment="1">
      <alignment horizontal="center"/>
    </xf>
    <xf numFmtId="0" fontId="8" fillId="3" borderId="6" xfId="0" applyFont="1" applyFill="1" applyBorder="1" applyAlignment="1">
      <alignment horizontal="center"/>
    </xf>
    <xf numFmtId="166" fontId="22" fillId="2" borderId="6" xfId="0" applyNumberFormat="1" applyFont="1" applyFill="1" applyBorder="1" applyAlignment="1">
      <alignment horizontal="center"/>
    </xf>
    <xf numFmtId="17" fontId="0" fillId="2" borderId="4" xfId="0" applyNumberFormat="1" applyFill="1" applyBorder="1" applyAlignment="1">
      <alignment horizontal="center"/>
    </xf>
    <xf numFmtId="164" fontId="0" fillId="2" borderId="4" xfId="0" applyNumberFormat="1" applyFill="1" applyBorder="1" applyAlignment="1">
      <alignment horizontal="center"/>
    </xf>
    <xf numFmtId="10" fontId="22" fillId="2" borderId="4" xfId="0" applyNumberFormat="1" applyFont="1" applyFill="1" applyBorder="1" applyAlignment="1">
      <alignment horizontal="center"/>
    </xf>
    <xf numFmtId="49" fontId="8" fillId="3" borderId="4" xfId="0" applyNumberFormat="1" applyFont="1" applyFill="1" applyBorder="1"/>
    <xf numFmtId="166" fontId="8" fillId="3" borderId="4" xfId="0" applyNumberFormat="1" applyFont="1" applyFill="1" applyBorder="1" applyAlignment="1">
      <alignment horizontal="center"/>
    </xf>
    <xf numFmtId="17" fontId="17" fillId="3" borderId="4" xfId="0" applyNumberFormat="1" applyFont="1" applyFill="1" applyBorder="1" applyAlignment="1">
      <alignment horizontal="center"/>
    </xf>
    <xf numFmtId="164" fontId="17" fillId="3" borderId="4" xfId="0" applyNumberFormat="1" applyFont="1" applyFill="1" applyBorder="1" applyAlignment="1">
      <alignment horizontal="center"/>
    </xf>
    <xf numFmtId="10" fontId="8" fillId="3" borderId="4" xfId="0" applyNumberFormat="1" applyFont="1" applyFill="1" applyBorder="1" applyAlignment="1">
      <alignment horizontal="center"/>
    </xf>
    <xf numFmtId="0" fontId="8" fillId="3" borderId="4" xfId="0" applyFont="1" applyFill="1" applyBorder="1" applyAlignment="1">
      <alignment horizontal="center"/>
    </xf>
    <xf numFmtId="49" fontId="22" fillId="2" borderId="4" xfId="0" applyNumberFormat="1" applyFont="1" applyFill="1" applyBorder="1"/>
    <xf numFmtId="166" fontId="22" fillId="2" borderId="4" xfId="0" applyNumberFormat="1" applyFont="1" applyFill="1" applyBorder="1" applyAlignment="1">
      <alignment horizontal="center"/>
    </xf>
    <xf numFmtId="0" fontId="28" fillId="2" borderId="4" xfId="0" applyFont="1" applyFill="1" applyBorder="1" applyAlignment="1">
      <alignment horizontal="justify"/>
    </xf>
    <xf numFmtId="49" fontId="8" fillId="3" borderId="5" xfId="0" applyNumberFormat="1" applyFont="1" applyFill="1" applyBorder="1"/>
    <xf numFmtId="166" fontId="8" fillId="3" borderId="5" xfId="0" applyNumberFormat="1" applyFont="1" applyFill="1" applyBorder="1" applyAlignment="1">
      <alignment horizontal="center"/>
    </xf>
    <xf numFmtId="0" fontId="8" fillId="2" borderId="6" xfId="0" applyFont="1" applyFill="1" applyBorder="1" applyAlignment="1">
      <alignment horizontal="justify" vertical="center" wrapText="1"/>
    </xf>
    <xf numFmtId="0" fontId="8" fillId="2" borderId="4" xfId="0" applyFont="1" applyFill="1" applyBorder="1" applyAlignment="1">
      <alignment vertical="center" wrapText="1"/>
    </xf>
    <xf numFmtId="17" fontId="17" fillId="3" borderId="5" xfId="0" applyNumberFormat="1" applyFont="1" applyFill="1" applyBorder="1" applyAlignment="1">
      <alignment horizontal="center"/>
    </xf>
    <xf numFmtId="164" fontId="17" fillId="3" borderId="5" xfId="0" applyNumberFormat="1" applyFont="1" applyFill="1" applyBorder="1" applyAlignment="1">
      <alignment horizontal="center"/>
    </xf>
    <xf numFmtId="10" fontId="8" fillId="3" borderId="5" xfId="0" applyNumberFormat="1" applyFont="1" applyFill="1" applyBorder="1" applyAlignment="1">
      <alignment horizontal="center"/>
    </xf>
    <xf numFmtId="17" fontId="8" fillId="2" borderId="6" xfId="0" applyNumberFormat="1" applyFont="1" applyFill="1" applyBorder="1" applyAlignment="1">
      <alignment horizontal="center"/>
    </xf>
    <xf numFmtId="168" fontId="22" fillId="2" borderId="6" xfId="0" applyNumberFormat="1" applyFont="1" applyFill="1" applyBorder="1"/>
    <xf numFmtId="0" fontId="0" fillId="2" borderId="4" xfId="0" applyFill="1" applyBorder="1" applyAlignment="1">
      <alignment horizontal="center"/>
    </xf>
    <xf numFmtId="0" fontId="31" fillId="2" borderId="4" xfId="0" applyFont="1" applyFill="1" applyBorder="1" applyAlignment="1">
      <alignment horizontal="right"/>
    </xf>
    <xf numFmtId="0" fontId="8" fillId="2" borderId="5" xfId="0" applyFont="1" applyFill="1" applyBorder="1" applyAlignment="1">
      <alignment horizontal="justify" vertical="center" wrapText="1"/>
    </xf>
    <xf numFmtId="49" fontId="8" fillId="4" borderId="10" xfId="0" applyNumberFormat="1" applyFont="1" applyFill="1" applyBorder="1" applyAlignment="1">
      <alignment horizontal="center" wrapText="1"/>
    </xf>
    <xf numFmtId="165" fontId="17" fillId="3" borderId="6" xfId="0" applyNumberFormat="1" applyFont="1" applyFill="1" applyBorder="1" applyAlignment="1">
      <alignment horizontal="center"/>
    </xf>
    <xf numFmtId="0" fontId="8" fillId="3" borderId="6" xfId="0" applyFont="1" applyFill="1" applyBorder="1" applyAlignment="1">
      <alignment horizontal="center" vertical="center" wrapText="1"/>
    </xf>
    <xf numFmtId="0" fontId="22" fillId="2" borderId="4" xfId="0" applyNumberFormat="1" applyFont="1" applyFill="1" applyBorder="1" applyAlignment="1">
      <alignment horizontal="center"/>
    </xf>
    <xf numFmtId="165" fontId="0" fillId="2" borderId="4" xfId="0" applyNumberFormat="1" applyFill="1" applyBorder="1" applyAlignment="1">
      <alignment horizontal="center"/>
    </xf>
    <xf numFmtId="10" fontId="0" fillId="2" borderId="4" xfId="0" applyNumberFormat="1" applyFill="1" applyBorder="1" applyAlignment="1">
      <alignment horizontal="right"/>
    </xf>
    <xf numFmtId="0" fontId="8" fillId="3" borderId="4" xfId="0" applyNumberFormat="1" applyFont="1" applyFill="1" applyBorder="1" applyAlignment="1">
      <alignment horizontal="center"/>
    </xf>
    <xf numFmtId="165" fontId="17" fillId="3" borderId="4" xfId="0" applyNumberFormat="1" applyFont="1" applyFill="1" applyBorder="1" applyAlignment="1">
      <alignment horizontal="center"/>
    </xf>
    <xf numFmtId="10" fontId="17" fillId="3" borderId="4" xfId="0" applyNumberFormat="1" applyFont="1" applyFill="1" applyBorder="1" applyAlignment="1">
      <alignment horizontal="right"/>
    </xf>
    <xf numFmtId="0" fontId="22" fillId="2" borderId="5" xfId="0" applyNumberFormat="1" applyFont="1" applyFill="1" applyBorder="1" applyAlignment="1">
      <alignment horizontal="center"/>
    </xf>
    <xf numFmtId="165" fontId="0" fillId="2" borderId="5" xfId="0" applyNumberFormat="1" applyFill="1" applyBorder="1" applyAlignment="1">
      <alignment horizontal="center"/>
    </xf>
    <xf numFmtId="10" fontId="22" fillId="2" borderId="5" xfId="0" applyNumberFormat="1" applyFont="1" applyFill="1" applyBorder="1" applyAlignment="1">
      <alignment horizontal="center"/>
    </xf>
    <xf numFmtId="10" fontId="0" fillId="2" borderId="5" xfId="0" applyNumberFormat="1" applyFill="1" applyBorder="1" applyAlignment="1">
      <alignment horizontal="right"/>
    </xf>
    <xf numFmtId="49" fontId="35" fillId="2" borderId="6" xfId="0" applyNumberFormat="1" applyFont="1" applyFill="1" applyBorder="1" applyAlignment="1">
      <alignment horizontal="center"/>
    </xf>
    <xf numFmtId="0" fontId="35" fillId="2" borderId="4" xfId="0" applyFont="1" applyFill="1" applyBorder="1" applyAlignment="1">
      <alignment horizontal="center"/>
    </xf>
    <xf numFmtId="17" fontId="8" fillId="2" borderId="4" xfId="0" applyNumberFormat="1" applyFont="1" applyFill="1" applyBorder="1" applyAlignment="1">
      <alignment horizontal="center"/>
    </xf>
    <xf numFmtId="168" fontId="22" fillId="2" borderId="4" xfId="0" applyNumberFormat="1" applyFont="1" applyFill="1" applyBorder="1"/>
    <xf numFmtId="0" fontId="17" fillId="2" borderId="4" xfId="0" applyFont="1" applyFill="1" applyBorder="1" applyAlignment="1">
      <alignment vertical="center" wrapText="1"/>
    </xf>
    <xf numFmtId="49" fontId="22" fillId="2" borderId="5" xfId="0" applyNumberFormat="1" applyFont="1" applyFill="1" applyBorder="1"/>
    <xf numFmtId="0" fontId="29" fillId="2" borderId="4" xfId="0" applyFont="1" applyFill="1" applyBorder="1" applyAlignment="1">
      <alignment horizontal="left" wrapText="1"/>
    </xf>
    <xf numFmtId="0" fontId="29" fillId="2" borderId="5" xfId="0" applyFont="1" applyFill="1" applyBorder="1" applyAlignment="1">
      <alignment horizontal="left" wrapText="1"/>
    </xf>
    <xf numFmtId="164" fontId="22" fillId="2" borderId="10" xfId="0" applyNumberFormat="1" applyFont="1" applyFill="1" applyBorder="1" applyAlignment="1">
      <alignment horizontal="center"/>
    </xf>
    <xf numFmtId="0" fontId="0" fillId="2" borderId="6" xfId="0" applyFill="1" applyBorder="1" applyAlignment="1">
      <alignment vertical="top" wrapText="1"/>
    </xf>
    <xf numFmtId="0" fontId="22" fillId="2" borderId="6" xfId="0" applyFont="1" applyFill="1" applyBorder="1" applyAlignment="1">
      <alignment vertical="top" wrapText="1"/>
    </xf>
    <xf numFmtId="0" fontId="29" fillId="2" borderId="6" xfId="0" applyFont="1" applyFill="1" applyBorder="1" applyAlignment="1">
      <alignment horizontal="left" wrapText="1"/>
    </xf>
    <xf numFmtId="0" fontId="22" fillId="2" borderId="4" xfId="0" applyFont="1" applyFill="1" applyBorder="1" applyAlignment="1">
      <alignment vertical="top" wrapText="1"/>
    </xf>
    <xf numFmtId="0" fontId="36" fillId="2" borderId="4" xfId="0" applyFont="1" applyFill="1" applyBorder="1" applyAlignment="1">
      <alignment horizontal="left"/>
    </xf>
    <xf numFmtId="0" fontId="26" fillId="2" borderId="4" xfId="0" applyFont="1" applyFill="1" applyBorder="1" applyAlignment="1">
      <alignment horizontal="left" wrapText="1"/>
    </xf>
    <xf numFmtId="0" fontId="17" fillId="2" borderId="4"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5" xfId="0" applyFont="1" applyFill="1" applyBorder="1" applyAlignment="1">
      <alignment vertical="top" wrapText="1"/>
    </xf>
    <xf numFmtId="0" fontId="17" fillId="2" borderId="5" xfId="0" applyFont="1" applyFill="1" applyBorder="1" applyAlignment="1">
      <alignment horizontal="center" vertical="top" wrapText="1"/>
    </xf>
    <xf numFmtId="0" fontId="8" fillId="2" borderId="5" xfId="0" applyFont="1" applyFill="1" applyBorder="1" applyAlignment="1">
      <alignment horizontal="center" vertical="top" wrapText="1"/>
    </xf>
    <xf numFmtId="17" fontId="8" fillId="4" borderId="10" xfId="0" applyNumberFormat="1" applyFont="1" applyFill="1" applyBorder="1" applyAlignment="1">
      <alignment horizontal="center"/>
    </xf>
    <xf numFmtId="164" fontId="0" fillId="2" borderId="6" xfId="0" applyNumberFormat="1" applyFill="1" applyBorder="1"/>
    <xf numFmtId="164" fontId="17" fillId="3" borderId="4" xfId="0" applyNumberFormat="1" applyFont="1" applyFill="1" applyBorder="1"/>
    <xf numFmtId="164" fontId="0" fillId="2" borderId="4" xfId="0" applyNumberFormat="1" applyFill="1" applyBorder="1"/>
    <xf numFmtId="164" fontId="0" fillId="2" borderId="5" xfId="0" applyNumberFormat="1" applyFill="1" applyBorder="1"/>
    <xf numFmtId="164" fontId="22" fillId="2" borderId="6" xfId="0" applyNumberFormat="1" applyFont="1" applyFill="1" applyBorder="1"/>
    <xf numFmtId="0" fontId="8" fillId="2" borderId="6" xfId="0" applyFont="1" applyFill="1" applyBorder="1" applyAlignment="1">
      <alignment vertical="top" wrapText="1"/>
    </xf>
    <xf numFmtId="0" fontId="17" fillId="2" borderId="6" xfId="0" applyFont="1" applyFill="1" applyBorder="1" applyAlignment="1">
      <alignment horizontal="center" vertical="top" wrapText="1"/>
    </xf>
    <xf numFmtId="0" fontId="8" fillId="2" borderId="6" xfId="0" applyFont="1" applyFill="1" applyBorder="1" applyAlignment="1">
      <alignment horizontal="center" vertical="top" wrapText="1"/>
    </xf>
    <xf numFmtId="49" fontId="24" fillId="2" borderId="4" xfId="0" applyNumberFormat="1" applyFont="1" applyFill="1" applyBorder="1" applyAlignment="1">
      <alignment horizontal="left" vertical="center" wrapText="1"/>
    </xf>
    <xf numFmtId="0" fontId="24" fillId="2" borderId="4" xfId="0" applyFont="1" applyFill="1" applyBorder="1" applyAlignment="1">
      <alignment horizontal="center" vertical="center" wrapText="1"/>
    </xf>
    <xf numFmtId="0" fontId="24" fillId="2" borderId="4" xfId="0" applyFont="1" applyFill="1" applyBorder="1" applyAlignment="1">
      <alignment horizontal="justify" vertical="center" wrapText="1"/>
    </xf>
    <xf numFmtId="0" fontId="23" fillId="2" borderId="4" xfId="0" applyFont="1" applyFill="1" applyBorder="1" applyAlignment="1">
      <alignment horizontal="justify"/>
    </xf>
    <xf numFmtId="0" fontId="24" fillId="2" borderId="5" xfId="0" applyFont="1" applyFill="1" applyBorder="1" applyAlignment="1">
      <alignment horizontal="center" vertical="center" wrapText="1"/>
    </xf>
    <xf numFmtId="0" fontId="24" fillId="2" borderId="5" xfId="0" applyFont="1" applyFill="1" applyBorder="1" applyAlignment="1">
      <alignment horizontal="justify" vertical="center" wrapText="1"/>
    </xf>
    <xf numFmtId="49" fontId="24" fillId="4" borderId="10" xfId="0" applyNumberFormat="1" applyFont="1" applyFill="1" applyBorder="1" applyAlignment="1">
      <alignment horizontal="center"/>
    </xf>
    <xf numFmtId="49" fontId="37" fillId="2" borderId="6" xfId="0" applyNumberFormat="1" applyFont="1" applyFill="1" applyBorder="1" applyAlignment="1">
      <alignment vertical="center" wrapText="1"/>
    </xf>
    <xf numFmtId="2" fontId="23" fillId="2" borderId="6" xfId="0" applyNumberFormat="1" applyFont="1" applyFill="1" applyBorder="1" applyAlignment="1">
      <alignment horizontal="center" vertical="center" wrapText="1"/>
    </xf>
    <xf numFmtId="49" fontId="38" fillId="3" borderId="4" xfId="0" applyNumberFormat="1" applyFont="1" applyFill="1" applyBorder="1" applyAlignment="1">
      <alignment vertical="center" wrapText="1"/>
    </xf>
    <xf numFmtId="2" fontId="24" fillId="3" borderId="4" xfId="0" applyNumberFormat="1" applyFont="1" applyFill="1" applyBorder="1" applyAlignment="1">
      <alignment horizontal="center" vertical="center" wrapText="1"/>
    </xf>
    <xf numFmtId="49" fontId="37" fillId="2" borderId="4" xfId="0" applyNumberFormat="1" applyFont="1" applyFill="1" applyBorder="1" applyAlignment="1">
      <alignment vertical="center" wrapText="1"/>
    </xf>
    <xf numFmtId="2" fontId="23" fillId="2" borderId="4" xfId="0" applyNumberFormat="1" applyFont="1" applyFill="1" applyBorder="1" applyAlignment="1">
      <alignment horizontal="center" vertical="center" wrapText="1"/>
    </xf>
    <xf numFmtId="2" fontId="37" fillId="2" borderId="4" xfId="0" applyNumberFormat="1" applyFont="1" applyFill="1" applyBorder="1" applyAlignment="1">
      <alignment horizontal="center" vertical="center" wrapText="1"/>
    </xf>
    <xf numFmtId="2" fontId="38" fillId="3" borderId="4" xfId="0" applyNumberFormat="1" applyFont="1" applyFill="1" applyBorder="1" applyAlignment="1">
      <alignment horizontal="center" vertical="center" wrapText="1"/>
    </xf>
    <xf numFmtId="49" fontId="23" fillId="2" borderId="4" xfId="0" applyNumberFormat="1" applyFont="1" applyFill="1" applyBorder="1" applyAlignment="1">
      <alignment vertical="center" wrapText="1"/>
    </xf>
    <xf numFmtId="49" fontId="24" fillId="3" borderId="4" xfId="0" applyNumberFormat="1" applyFont="1" applyFill="1" applyBorder="1" applyAlignment="1">
      <alignment vertical="center" wrapText="1"/>
    </xf>
    <xf numFmtId="49" fontId="24" fillId="3" borderId="5" xfId="0" applyNumberFormat="1" applyFont="1" applyFill="1" applyBorder="1" applyAlignment="1">
      <alignment vertical="center" wrapText="1"/>
    </xf>
    <xf numFmtId="2" fontId="24" fillId="3" borderId="5" xfId="0" applyNumberFormat="1" applyFont="1" applyFill="1" applyBorder="1" applyAlignment="1">
      <alignment horizontal="center" vertical="center" wrapText="1"/>
    </xf>
    <xf numFmtId="0" fontId="23" fillId="2" borderId="4" xfId="0" applyFont="1" applyFill="1" applyBorder="1"/>
    <xf numFmtId="0" fontId="23" fillId="2" borderId="6" xfId="0" applyFont="1" applyFill="1" applyBorder="1"/>
    <xf numFmtId="0" fontId="23" fillId="2" borderId="4" xfId="0" applyFont="1" applyFill="1" applyBorder="1" applyAlignment="1">
      <alignment horizontal="left" vertical="top" wrapText="1"/>
    </xf>
    <xf numFmtId="0" fontId="24" fillId="2" borderId="5" xfId="0" applyFont="1" applyFill="1" applyBorder="1" applyAlignment="1">
      <alignment vertical="top" wrapText="1"/>
    </xf>
    <xf numFmtId="0" fontId="23" fillId="2" borderId="5" xfId="0" applyFont="1" applyFill="1" applyBorder="1" applyAlignment="1">
      <alignment horizontal="justify"/>
    </xf>
    <xf numFmtId="0" fontId="26" fillId="2" borderId="4" xfId="0" applyFont="1" applyFill="1" applyBorder="1" applyAlignment="1">
      <alignment vertical="top" wrapText="1"/>
    </xf>
    <xf numFmtId="49" fontId="24" fillId="4" borderId="10" xfId="0" applyNumberFormat="1" applyFont="1" applyFill="1" applyBorder="1" applyAlignment="1">
      <alignment horizontal="center" vertical="center"/>
    </xf>
    <xf numFmtId="0" fontId="37" fillId="2" borderId="6" xfId="0" applyNumberFormat="1" applyFont="1" applyFill="1" applyBorder="1" applyAlignment="1">
      <alignment horizontal="center" vertical="center" wrapText="1"/>
    </xf>
    <xf numFmtId="0" fontId="38" fillId="3" borderId="4" xfId="0" applyNumberFormat="1" applyFont="1" applyFill="1" applyBorder="1" applyAlignment="1">
      <alignment horizontal="center" vertical="center" wrapText="1"/>
    </xf>
    <xf numFmtId="0" fontId="37" fillId="2" borderId="4" xfId="0" applyNumberFormat="1" applyFont="1" applyFill="1" applyBorder="1" applyAlignment="1">
      <alignment horizontal="center" vertical="center" wrapText="1"/>
    </xf>
    <xf numFmtId="49" fontId="38" fillId="3" borderId="5" xfId="0" applyNumberFormat="1" applyFont="1" applyFill="1" applyBorder="1" applyAlignment="1">
      <alignment vertical="center" wrapText="1"/>
    </xf>
    <xf numFmtId="0" fontId="38" fillId="3" borderId="5" xfId="0" applyFont="1" applyFill="1" applyBorder="1" applyAlignment="1">
      <alignment horizontal="center" vertical="center" wrapText="1"/>
    </xf>
    <xf numFmtId="17" fontId="17" fillId="2" borderId="4" xfId="0" applyNumberFormat="1" applyFont="1" applyFill="1" applyBorder="1" applyAlignment="1">
      <alignment horizontal="center"/>
    </xf>
    <xf numFmtId="169" fontId="0" fillId="2" borderId="6" xfId="0" applyNumberFormat="1" applyFill="1" applyBorder="1" applyAlignment="1">
      <alignment horizontal="right"/>
    </xf>
    <xf numFmtId="169" fontId="0" fillId="2" borderId="6" xfId="0" applyNumberFormat="1" applyFill="1" applyBorder="1"/>
    <xf numFmtId="0" fontId="0" fillId="2" borderId="1" xfId="0" applyFill="1" applyBorder="1" applyAlignment="1">
      <alignment horizontal="center"/>
    </xf>
    <xf numFmtId="0" fontId="0" fillId="2" borderId="2" xfId="0" applyFill="1" applyBorder="1" applyAlignment="1">
      <alignment horizontal="center"/>
    </xf>
    <xf numFmtId="0" fontId="39" fillId="2" borderId="4" xfId="0" applyFont="1" applyFill="1" applyBorder="1"/>
    <xf numFmtId="49" fontId="8" fillId="4" borderId="14" xfId="0" applyNumberFormat="1" applyFont="1" applyFill="1" applyBorder="1" applyAlignment="1">
      <alignment horizontal="center" vertical="center"/>
    </xf>
    <xf numFmtId="49" fontId="8" fillId="4" borderId="14" xfId="0" applyNumberFormat="1" applyFont="1" applyFill="1" applyBorder="1" applyAlignment="1">
      <alignment horizontal="center" vertical="center" wrapText="1"/>
    </xf>
    <xf numFmtId="49" fontId="8" fillId="4" borderId="14" xfId="0" applyNumberFormat="1" applyFont="1" applyFill="1" applyBorder="1" applyAlignment="1">
      <alignment horizontal="center" wrapText="1"/>
    </xf>
    <xf numFmtId="17" fontId="8" fillId="2" borderId="9" xfId="0" applyNumberFormat="1" applyFont="1" applyFill="1" applyBorder="1" applyAlignment="1">
      <alignment horizontal="left"/>
    </xf>
    <xf numFmtId="2" fontId="22" fillId="2" borderId="9" xfId="0" applyNumberFormat="1" applyFont="1" applyFill="1" applyBorder="1" applyAlignment="1">
      <alignment horizontal="right" vertical="top" wrapText="1"/>
    </xf>
    <xf numFmtId="2" fontId="22" fillId="2" borderId="9" xfId="0" applyNumberFormat="1" applyFont="1" applyFill="1" applyBorder="1"/>
    <xf numFmtId="17" fontId="8" fillId="2" borderId="4" xfId="0" applyNumberFormat="1" applyFont="1" applyFill="1" applyBorder="1" applyAlignment="1">
      <alignment horizontal="left"/>
    </xf>
    <xf numFmtId="2" fontId="22" fillId="2" borderId="4" xfId="0" applyNumberFormat="1" applyFont="1" applyFill="1" applyBorder="1" applyAlignment="1">
      <alignment horizontal="right" vertical="top" wrapText="1"/>
    </xf>
    <xf numFmtId="2" fontId="22" fillId="2" borderId="4" xfId="0" applyNumberFormat="1" applyFont="1" applyFill="1" applyBorder="1"/>
    <xf numFmtId="2" fontId="22" fillId="2" borderId="4" xfId="0" applyNumberFormat="1" applyFont="1" applyFill="1" applyBorder="1" applyAlignment="1">
      <alignment horizontal="right" wrapText="1"/>
    </xf>
    <xf numFmtId="2" fontId="0" fillId="2" borderId="4" xfId="0" applyNumberFormat="1" applyFill="1" applyBorder="1"/>
    <xf numFmtId="10" fontId="0" fillId="2" borderId="4" xfId="0" applyNumberFormat="1" applyFill="1" applyBorder="1"/>
    <xf numFmtId="17" fontId="8" fillId="2" borderId="5" xfId="0" applyNumberFormat="1" applyFont="1" applyFill="1" applyBorder="1" applyAlignment="1">
      <alignment horizontal="left"/>
    </xf>
    <xf numFmtId="2" fontId="22" fillId="2" borderId="5" xfId="0" applyNumberFormat="1" applyFont="1" applyFill="1" applyBorder="1" applyAlignment="1">
      <alignment horizontal="right" wrapText="1"/>
    </xf>
    <xf numFmtId="2" fontId="22" fillId="2" borderId="5" xfId="0" applyNumberFormat="1" applyFont="1" applyFill="1" applyBorder="1"/>
    <xf numFmtId="0" fontId="42" fillId="2" borderId="4" xfId="0" applyFont="1" applyFill="1" applyBorder="1"/>
    <xf numFmtId="0" fontId="22" fillId="2" borderId="4" xfId="0" applyFont="1" applyFill="1" applyBorder="1" applyAlignment="1">
      <alignment horizontal="justify" wrapText="1"/>
    </xf>
    <xf numFmtId="0" fontId="43" fillId="2" borderId="4" xfId="0" applyFont="1" applyFill="1" applyBorder="1" applyAlignment="1">
      <alignment horizontal="left"/>
    </xf>
    <xf numFmtId="49" fontId="5" fillId="2" borderId="4" xfId="0" applyNumberFormat="1" applyFont="1" applyFill="1" applyBorder="1" applyAlignment="1">
      <alignment horizontal="left"/>
    </xf>
    <xf numFmtId="0" fontId="22" fillId="2" borderId="4" xfId="0" applyFont="1" applyFill="1" applyBorder="1" applyAlignment="1">
      <alignment horizontal="left" wrapText="1"/>
    </xf>
    <xf numFmtId="0" fontId="22" fillId="2" borderId="4" xfId="0" applyFont="1" applyFill="1" applyBorder="1" applyAlignment="1">
      <alignment vertical="center" wrapText="1"/>
    </xf>
    <xf numFmtId="2" fontId="8" fillId="2" borderId="4" xfId="0" quotePrefix="1" applyNumberFormat="1" applyFont="1" applyFill="1" applyBorder="1" applyAlignment="1">
      <alignment horizontal="left" vertical="top"/>
    </xf>
    <xf numFmtId="0" fontId="0" fillId="0" borderId="3" xfId="0" applyFill="1" applyBorder="1"/>
    <xf numFmtId="0" fontId="5" fillId="0" borderId="4" xfId="0" applyNumberFormat="1" applyFont="1" applyFill="1" applyBorder="1" applyAlignment="1">
      <alignment horizontal="right"/>
    </xf>
    <xf numFmtId="49" fontId="5" fillId="0" borderId="4" xfId="0" applyNumberFormat="1" applyFont="1" applyFill="1" applyBorder="1" applyAlignment="1">
      <alignment horizontal="justify"/>
    </xf>
    <xf numFmtId="0" fontId="5" fillId="0" borderId="4" xfId="0" applyFont="1" applyFill="1" applyBorder="1" applyAlignment="1">
      <alignment horizontal="justify"/>
    </xf>
    <xf numFmtId="0" fontId="8" fillId="0" borderId="4" xfId="0" applyFont="1" applyFill="1" applyBorder="1" applyAlignment="1">
      <alignment horizontal="justify"/>
    </xf>
    <xf numFmtId="0" fontId="0" fillId="0" borderId="0" xfId="0" applyNumberFormat="1" applyFill="1"/>
    <xf numFmtId="164" fontId="8" fillId="0" borderId="4" xfId="0" applyNumberFormat="1" applyFont="1" applyFill="1" applyBorder="1" applyAlignment="1">
      <alignment horizontal="left" vertical="top"/>
    </xf>
    <xf numFmtId="0" fontId="45" fillId="0" borderId="4" xfId="1" applyNumberFormat="1"/>
    <xf numFmtId="0" fontId="45" fillId="2" borderId="4" xfId="1" applyFill="1" applyBorder="1"/>
    <xf numFmtId="0" fontId="45" fillId="2" borderId="4" xfId="1" applyFill="1" applyBorder="1" applyAlignment="1">
      <alignment horizontal="center"/>
    </xf>
    <xf numFmtId="0" fontId="45" fillId="2" borderId="3" xfId="1" applyFill="1" applyBorder="1"/>
    <xf numFmtId="0" fontId="46" fillId="2" borderId="4" xfId="1" applyFont="1" applyFill="1" applyBorder="1" applyAlignment="1">
      <alignment horizontal="justify"/>
    </xf>
    <xf numFmtId="0" fontId="46" fillId="2" borderId="4" xfId="1" applyFont="1" applyFill="1" applyBorder="1" applyAlignment="1">
      <alignment horizontal="center"/>
    </xf>
    <xf numFmtId="0" fontId="47" fillId="2" borderId="4" xfId="1" applyFont="1" applyFill="1" applyBorder="1" applyAlignment="1">
      <alignment horizontal="justify" vertical="center" wrapText="1"/>
    </xf>
    <xf numFmtId="10" fontId="48" fillId="2" borderId="4" xfId="1" applyNumberFormat="1" applyFont="1" applyFill="1" applyBorder="1" applyAlignment="1">
      <alignment horizontal="center"/>
    </xf>
    <xf numFmtId="0" fontId="47" fillId="2" borderId="4" xfId="1" applyFont="1" applyFill="1" applyBorder="1" applyAlignment="1">
      <alignment horizontal="center"/>
    </xf>
    <xf numFmtId="0" fontId="48" fillId="2" borderId="4" xfId="1" applyFont="1" applyFill="1" applyBorder="1" applyAlignment="1">
      <alignment horizontal="justify"/>
    </xf>
    <xf numFmtId="9" fontId="48" fillId="2" borderId="6" xfId="1" applyNumberFormat="1" applyFont="1" applyFill="1" applyBorder="1" applyAlignment="1">
      <alignment horizontal="center"/>
    </xf>
    <xf numFmtId="0" fontId="48" fillId="2" borderId="6" xfId="1" applyFont="1" applyFill="1" applyBorder="1"/>
    <xf numFmtId="9" fontId="48" fillId="2" borderId="5" xfId="1" applyNumberFormat="1" applyFont="1" applyFill="1" applyBorder="1" applyAlignment="1">
      <alignment horizontal="center"/>
    </xf>
    <xf numFmtId="49" fontId="48" fillId="2" borderId="5" xfId="1" applyNumberFormat="1" applyFont="1" applyFill="1" applyBorder="1"/>
    <xf numFmtId="9" fontId="47" fillId="3" borderId="4" xfId="1" applyNumberFormat="1" applyFont="1" applyFill="1" applyBorder="1" applyAlignment="1">
      <alignment horizontal="center"/>
    </xf>
    <xf numFmtId="49" fontId="47" fillId="3" borderId="4" xfId="1" applyNumberFormat="1" applyFont="1" applyFill="1" applyBorder="1"/>
    <xf numFmtId="9" fontId="48" fillId="2" borderId="4" xfId="1" applyNumberFormat="1" applyFont="1" applyFill="1" applyBorder="1" applyAlignment="1">
      <alignment horizontal="center"/>
    </xf>
    <xf numFmtId="49" fontId="48" fillId="2" borderId="4" xfId="1" applyNumberFormat="1" applyFont="1" applyFill="1" applyBorder="1"/>
    <xf numFmtId="9" fontId="47" fillId="3" borderId="9" xfId="1" applyNumberFormat="1" applyFont="1" applyFill="1" applyBorder="1" applyAlignment="1">
      <alignment horizontal="center"/>
    </xf>
    <xf numFmtId="49" fontId="47" fillId="3" borderId="9" xfId="1" applyNumberFormat="1" applyFont="1" applyFill="1" applyBorder="1"/>
    <xf numFmtId="49" fontId="47" fillId="4" borderId="11" xfId="1" applyNumberFormat="1" applyFont="1" applyFill="1" applyBorder="1" applyAlignment="1">
      <alignment horizontal="center"/>
    </xf>
    <xf numFmtId="0" fontId="47" fillId="2" borderId="4" xfId="1" applyFont="1" applyFill="1" applyBorder="1" applyAlignment="1">
      <alignment horizontal="justify"/>
    </xf>
    <xf numFmtId="0" fontId="47" fillId="2" borderId="11" xfId="1" applyFont="1" applyFill="1" applyBorder="1" applyAlignment="1">
      <alignment horizontal="justify" vertical="center" wrapText="1"/>
    </xf>
    <xf numFmtId="0" fontId="47" fillId="2" borderId="11" xfId="1" applyFont="1" applyFill="1" applyBorder="1" applyAlignment="1">
      <alignment horizontal="center" vertical="center" wrapText="1"/>
    </xf>
    <xf numFmtId="0" fontId="49" fillId="2" borderId="4" xfId="1" applyFont="1" applyFill="1" applyBorder="1" applyAlignment="1">
      <alignment vertical="center" wrapText="1"/>
    </xf>
    <xf numFmtId="0" fontId="24" fillId="2" borderId="4" xfId="1" applyFont="1" applyFill="1" applyBorder="1" applyAlignment="1">
      <alignment horizontal="left"/>
    </xf>
    <xf numFmtId="0" fontId="24" fillId="2" borderId="4" xfId="1" applyNumberFormat="1" applyFont="1" applyFill="1" applyBorder="1" applyAlignment="1">
      <alignment horizontal="left"/>
    </xf>
    <xf numFmtId="0" fontId="50" fillId="2" borderId="4" xfId="1" applyFont="1" applyFill="1" applyBorder="1" applyAlignment="1">
      <alignment horizontal="right"/>
    </xf>
    <xf numFmtId="0" fontId="45" fillId="2" borderId="2" xfId="1" applyFill="1" applyBorder="1"/>
    <xf numFmtId="0" fontId="45" fillId="2" borderId="1" xfId="1" applyFill="1" applyBorder="1"/>
    <xf numFmtId="0" fontId="45" fillId="0" borderId="4" xfId="1"/>
    <xf numFmtId="0" fontId="0" fillId="0" borderId="1" xfId="0" applyFill="1" applyBorder="1"/>
    <xf numFmtId="49" fontId="8" fillId="2" borderId="4" xfId="0" applyNumberFormat="1" applyFont="1" applyFill="1" applyBorder="1" applyAlignment="1">
      <alignment vertical="center" wrapText="1"/>
    </xf>
    <xf numFmtId="0" fontId="0" fillId="0" borderId="0" xfId="0" applyFill="1"/>
    <xf numFmtId="170" fontId="8" fillId="2" borderId="4" xfId="0" applyNumberFormat="1" applyFont="1" applyFill="1" applyBorder="1" applyAlignment="1">
      <alignment horizontal="justify" vertical="center" wrapText="1"/>
    </xf>
    <xf numFmtId="49" fontId="51" fillId="2" borderId="4" xfId="2" applyNumberFormat="1" applyFill="1" applyBorder="1" applyAlignment="1">
      <alignment horizontal="left" vertical="center" wrapText="1"/>
    </xf>
    <xf numFmtId="49" fontId="51" fillId="0" borderId="4" xfId="2" applyNumberFormat="1" applyFill="1" applyBorder="1" applyAlignment="1">
      <alignment horizontal="left" vertical="center" wrapText="1"/>
    </xf>
    <xf numFmtId="49" fontId="51" fillId="2" borderId="4" xfId="2" applyNumberFormat="1" applyFill="1" applyBorder="1" applyAlignment="1">
      <alignment horizontal="left"/>
    </xf>
    <xf numFmtId="49" fontId="51" fillId="2" borderId="4" xfId="2" applyNumberFormat="1" applyFill="1" applyBorder="1"/>
    <xf numFmtId="49" fontId="51" fillId="2" borderId="4" xfId="2" applyNumberFormat="1" applyFill="1" applyBorder="1" applyAlignment="1">
      <alignment horizontal="right"/>
    </xf>
    <xf numFmtId="49" fontId="11" fillId="7" borderId="4" xfId="0" applyNumberFormat="1" applyFont="1" applyFill="1" applyBorder="1" applyAlignment="1">
      <alignment horizontal="right" vertical="center"/>
    </xf>
    <xf numFmtId="49" fontId="53" fillId="6" borderId="4" xfId="0" applyNumberFormat="1" applyFont="1" applyFill="1" applyBorder="1" applyAlignment="1">
      <alignment horizontal="center" vertical="center"/>
    </xf>
    <xf numFmtId="0" fontId="11" fillId="7" borderId="4" xfId="0" applyFont="1" applyFill="1" applyBorder="1" applyAlignment="1">
      <alignment vertical="center"/>
    </xf>
    <xf numFmtId="0" fontId="9" fillId="2" borderId="4" xfId="0" applyFont="1" applyFill="1" applyBorder="1" applyAlignment="1">
      <alignment horizontal="justify"/>
    </xf>
    <xf numFmtId="0" fontId="9" fillId="0" borderId="4" xfId="0" applyFont="1" applyFill="1" applyBorder="1" applyAlignment="1">
      <alignment horizontal="justify"/>
    </xf>
    <xf numFmtId="0" fontId="0" fillId="0" borderId="4" xfId="0" applyNumberFormat="1" applyBorder="1"/>
    <xf numFmtId="0" fontId="0" fillId="0" borderId="4" xfId="0" applyNumberFormat="1" applyFill="1" applyBorder="1"/>
    <xf numFmtId="0" fontId="32" fillId="2" borderId="4" xfId="0" applyFont="1" applyFill="1" applyBorder="1" applyAlignment="1">
      <alignment horizontal="right"/>
    </xf>
    <xf numFmtId="0" fontId="22" fillId="2" borderId="3" xfId="0" applyFont="1" applyFill="1" applyBorder="1"/>
    <xf numFmtId="0" fontId="22" fillId="0" borderId="0" xfId="0" applyNumberFormat="1" applyFont="1"/>
    <xf numFmtId="0" fontId="22" fillId="2" borderId="4" xfId="0" applyFont="1" applyFill="1" applyBorder="1" applyAlignment="1">
      <alignment horizontal="center" vertical="center" wrapText="1"/>
    </xf>
    <xf numFmtId="0" fontId="22" fillId="2" borderId="4" xfId="0" applyFont="1" applyFill="1" applyBorder="1" applyAlignment="1">
      <alignment horizontal="center" vertical="center"/>
    </xf>
    <xf numFmtId="0" fontId="8" fillId="2" borderId="3" xfId="0" applyFont="1" applyFill="1" applyBorder="1"/>
    <xf numFmtId="0" fontId="22" fillId="2" borderId="4" xfId="0" applyFont="1" applyFill="1" applyBorder="1" applyAlignment="1">
      <alignment horizontal="center" vertical="top" wrapText="1"/>
    </xf>
    <xf numFmtId="0" fontId="22" fillId="0" borderId="0" xfId="0" applyNumberFormat="1" applyFont="1" applyAlignment="1">
      <alignment horizontal="center"/>
    </xf>
    <xf numFmtId="0" fontId="22" fillId="2" borderId="4" xfId="0" applyNumberFormat="1" applyFont="1" applyFill="1" applyBorder="1" applyAlignment="1">
      <alignment horizontal="center" vertical="top" wrapText="1"/>
    </xf>
    <xf numFmtId="0" fontId="22" fillId="2" borderId="4" xfId="0" applyFont="1" applyFill="1" applyBorder="1" applyAlignment="1">
      <alignment vertical="center"/>
    </xf>
    <xf numFmtId="49" fontId="22" fillId="2" borderId="4" xfId="0" applyNumberFormat="1" applyFont="1" applyFill="1" applyBorder="1" applyAlignment="1">
      <alignment vertical="top"/>
    </xf>
    <xf numFmtId="0" fontId="22" fillId="2" borderId="4" xfId="0" applyFont="1" applyFill="1" applyBorder="1" applyAlignment="1">
      <alignment horizontal="left" vertical="center"/>
    </xf>
    <xf numFmtId="0" fontId="55" fillId="0" borderId="4" xfId="0" applyNumberFormat="1" applyFont="1" applyBorder="1"/>
    <xf numFmtId="49" fontId="50" fillId="2" borderId="4" xfId="1" applyNumberFormat="1" applyFont="1" applyFill="1" applyBorder="1" applyAlignment="1">
      <alignment horizontal="right"/>
    </xf>
    <xf numFmtId="0" fontId="47" fillId="2" borderId="4" xfId="1" applyFont="1" applyFill="1" applyBorder="1" applyAlignment="1">
      <alignment vertical="top" wrapText="1"/>
    </xf>
    <xf numFmtId="0" fontId="45" fillId="0" borderId="4" xfId="1" applyNumberFormat="1" applyBorder="1"/>
    <xf numFmtId="2" fontId="29" fillId="2" borderId="4" xfId="0" applyNumberFormat="1" applyFont="1" applyFill="1" applyBorder="1" applyAlignment="1">
      <alignment horizontal="center" vertical="top"/>
    </xf>
    <xf numFmtId="2" fontId="0" fillId="2" borderId="4" xfId="0" applyNumberFormat="1" applyFill="1" applyBorder="1" applyAlignment="1">
      <alignment horizontal="center"/>
    </xf>
    <xf numFmtId="49" fontId="39" fillId="2" borderId="4" xfId="0" applyNumberFormat="1" applyFont="1" applyFill="1" applyBorder="1" applyAlignment="1">
      <alignment horizontal="right"/>
    </xf>
    <xf numFmtId="49" fontId="54" fillId="6" borderId="4" xfId="0" applyNumberFormat="1" applyFont="1" applyFill="1" applyBorder="1" applyAlignment="1">
      <alignment horizontal="center" vertical="center"/>
    </xf>
    <xf numFmtId="49" fontId="11" fillId="7" borderId="4" xfId="0" applyNumberFormat="1" applyFont="1" applyFill="1" applyBorder="1" applyAlignment="1">
      <alignment horizontal="center" vertical="center"/>
    </xf>
    <xf numFmtId="0" fontId="11" fillId="7" borderId="4" xfId="0" applyFont="1" applyFill="1" applyBorder="1" applyAlignment="1">
      <alignment horizontal="center" vertical="center"/>
    </xf>
    <xf numFmtId="49" fontId="11" fillId="7" borderId="4" xfId="0" applyNumberFormat="1" applyFont="1" applyFill="1" applyBorder="1" applyAlignment="1">
      <alignment horizontal="right" vertical="center"/>
    </xf>
    <xf numFmtId="0" fontId="11" fillId="7" borderId="4" xfId="0" applyFont="1" applyFill="1" applyBorder="1" applyAlignment="1">
      <alignment horizontal="right" vertical="center"/>
    </xf>
    <xf numFmtId="49" fontId="5" fillId="4" borderId="7" xfId="0" applyNumberFormat="1" applyFont="1" applyFill="1" applyBorder="1" applyAlignment="1">
      <alignment horizontal="center"/>
    </xf>
    <xf numFmtId="0" fontId="8" fillId="4" borderId="7" xfId="0" applyFont="1" applyFill="1" applyBorder="1" applyAlignment="1">
      <alignment horizontal="center"/>
    </xf>
    <xf numFmtId="49" fontId="51" fillId="2" borderId="4" xfId="2" applyNumberFormat="1" applyFill="1" applyBorder="1" applyAlignment="1">
      <alignment horizontal="right" vertical="top" wrapText="1"/>
    </xf>
    <xf numFmtId="0" fontId="51" fillId="2" borderId="4" xfId="2" applyFill="1" applyBorder="1" applyAlignment="1">
      <alignment horizontal="right" vertical="top" wrapText="1"/>
    </xf>
    <xf numFmtId="49" fontId="52" fillId="2" borderId="4" xfId="2" applyNumberFormat="1" applyFont="1" applyFill="1" applyBorder="1" applyAlignment="1">
      <alignment horizontal="right" vertical="top" wrapText="1"/>
    </xf>
    <xf numFmtId="0" fontId="12" fillId="2" borderId="4" xfId="0" applyFont="1" applyFill="1" applyBorder="1" applyAlignment="1">
      <alignment horizontal="left"/>
    </xf>
    <xf numFmtId="49" fontId="8" fillId="2" borderId="4" xfId="0" applyNumberFormat="1" applyFont="1" applyFill="1" applyBorder="1" applyAlignment="1">
      <alignment vertical="top" wrapText="1"/>
    </xf>
    <xf numFmtId="0" fontId="8" fillId="2" borderId="4" xfId="0" applyFont="1" applyFill="1" applyBorder="1" applyAlignment="1">
      <alignment horizontal="justify" vertical="top" wrapText="1"/>
    </xf>
    <xf numFmtId="49" fontId="8" fillId="2" borderId="4" xfId="0" applyNumberFormat="1" applyFont="1" applyFill="1" applyBorder="1" applyAlignment="1">
      <alignment horizontal="left" vertical="top" wrapText="1"/>
    </xf>
    <xf numFmtId="0" fontId="17" fillId="2" borderId="4" xfId="0" applyFont="1" applyFill="1" applyBorder="1" applyAlignment="1">
      <alignment vertical="top" wrapText="1"/>
    </xf>
    <xf numFmtId="49" fontId="8" fillId="4" borderId="6" xfId="0" applyNumberFormat="1" applyFont="1" applyFill="1" applyBorder="1" applyAlignment="1">
      <alignment horizontal="center" vertical="center" wrapText="1"/>
    </xf>
    <xf numFmtId="0" fontId="0" fillId="4" borderId="5" xfId="0" applyFill="1" applyBorder="1" applyAlignment="1">
      <alignment horizontal="center" vertical="center" wrapText="1"/>
    </xf>
    <xf numFmtId="49" fontId="8" fillId="4" borderId="7" xfId="0" applyNumberFormat="1" applyFont="1" applyFill="1" applyBorder="1" applyAlignment="1">
      <alignment horizontal="center"/>
    </xf>
    <xf numFmtId="49" fontId="8" fillId="2" borderId="4" xfId="0" applyNumberFormat="1" applyFont="1" applyFill="1" applyBorder="1" applyAlignment="1">
      <alignment wrapText="1"/>
    </xf>
    <xf numFmtId="0" fontId="17" fillId="2" borderId="4" xfId="0" applyFont="1" applyFill="1" applyBorder="1" applyAlignment="1">
      <alignment wrapText="1"/>
    </xf>
    <xf numFmtId="49" fontId="8" fillId="2" borderId="4" xfId="0" applyNumberFormat="1" applyFont="1" applyFill="1" applyBorder="1" applyAlignment="1">
      <alignment horizontal="justify" vertical="center" wrapText="1"/>
    </xf>
    <xf numFmtId="0" fontId="17" fillId="2" borderId="4" xfId="0" applyFont="1" applyFill="1" applyBorder="1" applyAlignment="1">
      <alignment horizontal="justify" vertical="center" wrapText="1"/>
    </xf>
    <xf numFmtId="0" fontId="24" fillId="4" borderId="6" xfId="0" applyNumberFormat="1" applyFont="1" applyFill="1" applyBorder="1" applyAlignment="1">
      <alignment horizontal="center" vertical="center" wrapText="1"/>
    </xf>
    <xf numFmtId="0" fontId="24" fillId="4" borderId="6" xfId="0" applyFont="1" applyFill="1" applyBorder="1" applyAlignment="1">
      <alignment horizontal="center" vertical="center" wrapText="1"/>
    </xf>
    <xf numFmtId="0" fontId="8" fillId="3" borderId="6"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49" fontId="8" fillId="4" borderId="10" xfId="0" applyNumberFormat="1" applyFont="1" applyFill="1" applyBorder="1" applyAlignment="1">
      <alignment horizontal="center" vertical="top" wrapText="1"/>
    </xf>
    <xf numFmtId="0" fontId="8" fillId="4" borderId="10" xfId="0" applyFont="1" applyFill="1" applyBorder="1" applyAlignment="1">
      <alignment horizontal="center" vertical="top" wrapText="1"/>
    </xf>
    <xf numFmtId="49" fontId="8" fillId="2" borderId="4" xfId="0" applyNumberFormat="1" applyFont="1" applyFill="1" applyBorder="1" applyAlignment="1">
      <alignment horizontal="justify" vertical="top" wrapText="1"/>
    </xf>
    <xf numFmtId="0" fontId="17" fillId="2" borderId="4" xfId="0" applyFont="1" applyFill="1" applyBorder="1" applyAlignment="1">
      <alignment horizontal="justify" vertical="top" wrapText="1"/>
    </xf>
    <xf numFmtId="49" fontId="22" fillId="2" borderId="6" xfId="0" applyNumberFormat="1" applyFont="1" applyFill="1" applyBorder="1" applyAlignment="1">
      <alignment horizontal="left" vertical="top" wrapText="1"/>
    </xf>
    <xf numFmtId="0" fontId="22" fillId="2" borderId="6" xfId="0" applyFont="1" applyFill="1" applyBorder="1" applyAlignment="1">
      <alignment horizontal="left" vertical="top" wrapText="1"/>
    </xf>
    <xf numFmtId="3" fontId="8" fillId="2" borderId="4" xfId="0" applyNumberFormat="1" applyFont="1" applyFill="1" applyBorder="1" applyAlignment="1">
      <alignment horizontal="left" vertical="center" wrapText="1"/>
    </xf>
    <xf numFmtId="0" fontId="8" fillId="2" borderId="4" xfId="0" applyFont="1" applyFill="1" applyBorder="1" applyAlignment="1">
      <alignment horizontal="left" vertical="top" wrapText="1"/>
    </xf>
    <xf numFmtId="0" fontId="22" fillId="2" borderId="4" xfId="0" applyFont="1" applyFill="1" applyBorder="1" applyAlignment="1">
      <alignment horizontal="center" vertical="center" wrapText="1"/>
    </xf>
    <xf numFmtId="0" fontId="8" fillId="2" borderId="4" xfId="0" applyFont="1" applyFill="1" applyBorder="1" applyAlignment="1">
      <alignment horizontal="center" vertical="top"/>
    </xf>
    <xf numFmtId="0" fontId="22" fillId="2" borderId="4" xfId="0" applyFont="1" applyFill="1" applyBorder="1" applyAlignment="1">
      <alignment horizontal="center" vertical="top"/>
    </xf>
    <xf numFmtId="0" fontId="8" fillId="2" borderId="4" xfId="0" applyFont="1" applyFill="1" applyBorder="1" applyAlignment="1">
      <alignment horizontal="center" vertical="top" wrapText="1"/>
    </xf>
    <xf numFmtId="49" fontId="8" fillId="2" borderId="4" xfId="0" applyNumberFormat="1" applyFont="1" applyFill="1" applyBorder="1" applyAlignment="1">
      <alignment horizontal="center" vertical="top" wrapText="1"/>
    </xf>
    <xf numFmtId="0" fontId="22" fillId="2" borderId="4" xfId="0" applyFont="1" applyFill="1" applyBorder="1" applyAlignment="1">
      <alignment horizontal="right" vertical="center" wrapText="1"/>
    </xf>
    <xf numFmtId="49" fontId="8" fillId="2" borderId="4" xfId="0" applyNumberFormat="1" applyFont="1" applyFill="1" applyBorder="1" applyAlignment="1">
      <alignment horizontal="left" vertical="center" wrapText="1"/>
    </xf>
    <xf numFmtId="49" fontId="22" fillId="5" borderId="14" xfId="0" applyNumberFormat="1" applyFont="1" applyFill="1" applyBorder="1" applyAlignment="1">
      <alignment horizontal="center" vertical="center" wrapText="1"/>
    </xf>
    <xf numFmtId="0" fontId="22" fillId="5" borderId="15" xfId="0" applyFont="1" applyFill="1" applyBorder="1" applyAlignment="1">
      <alignment horizontal="center" vertical="center" wrapText="1"/>
    </xf>
    <xf numFmtId="49" fontId="22" fillId="5" borderId="13" xfId="0" applyNumberFormat="1" applyFont="1" applyFill="1" applyBorder="1" applyAlignment="1">
      <alignment horizontal="center" vertical="center" wrapText="1"/>
    </xf>
    <xf numFmtId="0" fontId="22" fillId="5" borderId="14" xfId="0" applyFont="1" applyFill="1" applyBorder="1" applyAlignment="1">
      <alignment horizontal="center" vertical="center" wrapText="1"/>
    </xf>
    <xf numFmtId="0" fontId="0" fillId="2" borderId="4" xfId="0" applyFill="1" applyBorder="1" applyAlignment="1">
      <alignment horizontal="left" vertical="top" wrapText="1"/>
    </xf>
    <xf numFmtId="0" fontId="8" fillId="2" borderId="4" xfId="0" applyFont="1" applyFill="1" applyBorder="1" applyAlignment="1">
      <alignment horizontal="left" vertical="center" wrapText="1"/>
    </xf>
    <xf numFmtId="49" fontId="8" fillId="2" borderId="4" xfId="0" applyNumberFormat="1" applyFont="1" applyFill="1" applyBorder="1" applyAlignment="1">
      <alignment horizontal="left"/>
    </xf>
    <xf numFmtId="0" fontId="8" fillId="3" borderId="6"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11" xfId="0" applyFont="1" applyFill="1" applyBorder="1" applyAlignment="1">
      <alignment horizontal="center" vertical="center"/>
    </xf>
    <xf numFmtId="0" fontId="8" fillId="2" borderId="9"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49" fontId="5" fillId="4" borderId="10" xfId="0" applyNumberFormat="1" applyFont="1" applyFill="1" applyBorder="1" applyAlignment="1">
      <alignment horizontal="center"/>
    </xf>
    <xf numFmtId="0" fontId="8" fillId="4" borderId="10" xfId="0" applyFont="1" applyFill="1" applyBorder="1" applyAlignment="1">
      <alignment horizontal="center"/>
    </xf>
    <xf numFmtId="0" fontId="8" fillId="4" borderId="6" xfId="0" applyFont="1" applyFill="1" applyBorder="1" applyAlignment="1">
      <alignment horizontal="center" vertical="center" wrapText="1"/>
    </xf>
    <xf numFmtId="0" fontId="17" fillId="4" borderId="5" xfId="0" applyFont="1" applyFill="1" applyBorder="1" applyAlignment="1">
      <alignment vertical="center" wrapText="1"/>
    </xf>
    <xf numFmtId="49" fontId="8" fillId="4" borderId="6" xfId="0" applyNumberFormat="1" applyFont="1" applyFill="1" applyBorder="1" applyAlignment="1">
      <alignment horizontal="center" vertical="center"/>
    </xf>
    <xf numFmtId="0" fontId="8" fillId="4" borderId="5" xfId="0" applyFont="1" applyFill="1" applyBorder="1" applyAlignment="1">
      <alignment horizontal="center" vertical="center"/>
    </xf>
    <xf numFmtId="0" fontId="8" fillId="2" borderId="6" xfId="0" applyNumberFormat="1" applyFont="1" applyFill="1" applyBorder="1" applyAlignment="1">
      <alignment horizontal="center" vertical="center"/>
    </xf>
    <xf numFmtId="49" fontId="51" fillId="2" borderId="4" xfId="2" applyNumberFormat="1" applyFill="1" applyBorder="1" applyAlignment="1">
      <alignment horizontal="right"/>
    </xf>
    <xf numFmtId="0" fontId="51" fillId="2" borderId="4" xfId="2" applyFill="1" applyBorder="1" applyAlignment="1">
      <alignment horizontal="right"/>
    </xf>
    <xf numFmtId="49" fontId="8" fillId="5" borderId="7" xfId="0" applyNumberFormat="1" applyFont="1" applyFill="1" applyBorder="1" applyAlignment="1">
      <alignment horizontal="center"/>
    </xf>
    <xf numFmtId="0" fontId="8" fillId="5" borderId="7" xfId="0" applyFont="1" applyFill="1" applyBorder="1" applyAlignment="1">
      <alignment horizontal="center"/>
    </xf>
    <xf numFmtId="49" fontId="8" fillId="5" borderId="9"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2" borderId="4" xfId="0" applyFont="1" applyFill="1" applyBorder="1" applyAlignment="1">
      <alignment vertical="top" wrapText="1"/>
    </xf>
    <xf numFmtId="0" fontId="0" fillId="2" borderId="4" xfId="0" applyFill="1" applyBorder="1" applyAlignment="1">
      <alignment vertical="center" wrapText="1"/>
    </xf>
    <xf numFmtId="49" fontId="8" fillId="2" borderId="5" xfId="0" applyNumberFormat="1" applyFont="1" applyFill="1" applyBorder="1" applyAlignment="1">
      <alignment horizontal="center"/>
    </xf>
    <xf numFmtId="0" fontId="8" fillId="2" borderId="5" xfId="0" applyFont="1" applyFill="1" applyBorder="1" applyAlignment="1">
      <alignment horizontal="center"/>
    </xf>
    <xf numFmtId="0" fontId="8" fillId="2" borderId="4" xfId="0" applyFont="1" applyFill="1" applyBorder="1" applyAlignment="1">
      <alignment horizontal="justify" vertical="center" wrapText="1"/>
    </xf>
    <xf numFmtId="49" fontId="35" fillId="2" borderId="6" xfId="0" applyNumberFormat="1" applyFont="1" applyFill="1" applyBorder="1" applyAlignment="1">
      <alignment horizontal="center"/>
    </xf>
    <xf numFmtId="0" fontId="35" fillId="2" borderId="6" xfId="0" applyFont="1" applyFill="1" applyBorder="1" applyAlignment="1">
      <alignment horizontal="center"/>
    </xf>
    <xf numFmtId="49" fontId="24" fillId="2" borderId="4" xfId="0" applyNumberFormat="1" applyFont="1" applyFill="1" applyBorder="1" applyAlignment="1">
      <alignment horizontal="left" vertical="top" wrapText="1"/>
    </xf>
    <xf numFmtId="0" fontId="24" fillId="2" borderId="4" xfId="0" applyFont="1" applyFill="1" applyBorder="1" applyAlignment="1">
      <alignment horizontal="left" vertical="top" wrapText="1"/>
    </xf>
    <xf numFmtId="49" fontId="47" fillId="2" borderId="4" xfId="1" applyNumberFormat="1" applyFont="1" applyFill="1" applyBorder="1" applyAlignment="1">
      <alignment horizontal="left" vertical="top" wrapText="1"/>
    </xf>
    <xf numFmtId="0" fontId="47" fillId="2" borderId="4" xfId="1" applyFont="1" applyFill="1" applyBorder="1" applyAlignment="1">
      <alignment horizontal="left" vertical="top" wrapText="1"/>
    </xf>
    <xf numFmtId="49" fontId="47" fillId="2" borderId="4" xfId="1" applyNumberFormat="1" applyFont="1" applyFill="1" applyBorder="1" applyAlignment="1">
      <alignment horizontal="left" vertical="center" wrapText="1"/>
    </xf>
    <xf numFmtId="0" fontId="47" fillId="2" borderId="4" xfId="1" applyFont="1" applyFill="1" applyBorder="1" applyAlignment="1">
      <alignment horizontal="left" vertical="center" wrapText="1"/>
    </xf>
    <xf numFmtId="49" fontId="47" fillId="5" borderId="9" xfId="1" applyNumberFormat="1" applyFont="1" applyFill="1" applyBorder="1" applyAlignment="1">
      <alignment horizontal="center" vertical="center" wrapText="1"/>
    </xf>
    <xf numFmtId="0" fontId="47" fillId="5" borderId="9" xfId="1" applyFont="1" applyFill="1" applyBorder="1" applyAlignment="1">
      <alignment horizontal="center" vertical="center" wrapText="1"/>
    </xf>
    <xf numFmtId="49" fontId="47" fillId="2" borderId="4" xfId="1" applyNumberFormat="1" applyFont="1" applyFill="1" applyBorder="1" applyAlignment="1">
      <alignment horizontal="left" wrapText="1"/>
    </xf>
    <xf numFmtId="0" fontId="47" fillId="2" borderId="4" xfId="1" applyFont="1" applyFill="1" applyBorder="1" applyAlignment="1">
      <alignment horizontal="left" wrapText="1"/>
    </xf>
    <xf numFmtId="49" fontId="8" fillId="2" borderId="4" xfId="0" applyNumberFormat="1" applyFont="1" applyFill="1" applyBorder="1" applyAlignment="1">
      <alignment vertical="center" wrapText="1"/>
    </xf>
    <xf numFmtId="0" fontId="8" fillId="2" borderId="4" xfId="0" applyFont="1" applyFill="1" applyBorder="1" applyAlignment="1">
      <alignment vertical="center" wrapText="1"/>
    </xf>
    <xf numFmtId="49" fontId="24" fillId="2" borderId="4" xfId="0" applyNumberFormat="1" applyFont="1" applyFill="1" applyBorder="1" applyAlignment="1">
      <alignment horizontal="center" vertical="top" wrapText="1"/>
    </xf>
    <xf numFmtId="0" fontId="24" fillId="2" borderId="4" xfId="0" applyFont="1" applyFill="1" applyBorder="1" applyAlignment="1">
      <alignment horizontal="center" vertical="top" wrapText="1"/>
    </xf>
    <xf numFmtId="49" fontId="53" fillId="6" borderId="4" xfId="0" applyNumberFormat="1" applyFont="1" applyFill="1" applyBorder="1" applyAlignment="1">
      <alignment horizontal="center" vertical="center"/>
    </xf>
    <xf numFmtId="49" fontId="8" fillId="2" borderId="4" xfId="0" applyNumberFormat="1" applyFont="1" applyFill="1" applyBorder="1" applyAlignment="1">
      <alignment horizontal="center"/>
    </xf>
    <xf numFmtId="0" fontId="8" fillId="2" borderId="4" xfId="0" applyFont="1" applyFill="1" applyBorder="1" applyAlignment="1">
      <alignment horizontal="center"/>
    </xf>
    <xf numFmtId="49" fontId="5" fillId="2" borderId="11" xfId="0"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49" fontId="21" fillId="2" borderId="4" xfId="0" applyNumberFormat="1" applyFont="1" applyFill="1" applyBorder="1" applyAlignment="1">
      <alignment horizontal="justify" vertical="center" wrapText="1"/>
    </xf>
    <xf numFmtId="0" fontId="0" fillId="2" borderId="4" xfId="0" applyFill="1" applyBorder="1" applyAlignment="1">
      <alignment horizontal="justify" vertical="center" wrapText="1"/>
    </xf>
    <xf numFmtId="0" fontId="0" fillId="2" borderId="4" xfId="0" applyFill="1" applyBorder="1"/>
    <xf numFmtId="49" fontId="21" fillId="2" borderId="4" xfId="0" applyNumberFormat="1" applyFont="1" applyFill="1" applyBorder="1" applyAlignment="1">
      <alignment horizontal="left" wrapText="1"/>
    </xf>
    <xf numFmtId="0" fontId="0" fillId="2" borderId="4" xfId="0" applyFill="1" applyBorder="1" applyAlignment="1">
      <alignment wrapText="1"/>
    </xf>
    <xf numFmtId="49" fontId="40" fillId="2" borderId="4" xfId="0" applyNumberFormat="1" applyFont="1" applyFill="1" applyBorder="1" applyAlignment="1">
      <alignment horizontal="center"/>
    </xf>
    <xf numFmtId="0" fontId="40" fillId="2" borderId="4" xfId="0" applyFont="1" applyFill="1" applyBorder="1" applyAlignment="1">
      <alignment horizontal="center"/>
    </xf>
    <xf numFmtId="49" fontId="21" fillId="2" borderId="4" xfId="0" applyNumberFormat="1" applyFont="1" applyFill="1" applyBorder="1" applyAlignment="1">
      <alignment horizontal="left" vertical="center" wrapText="1"/>
    </xf>
    <xf numFmtId="0" fontId="0" fillId="2" borderId="4" xfId="0" applyFill="1" applyBorder="1" applyAlignment="1">
      <alignment vertical="center"/>
    </xf>
    <xf numFmtId="49" fontId="5" fillId="2" borderId="4" xfId="0" applyNumberFormat="1" applyFont="1" applyFill="1" applyBorder="1" applyAlignment="1">
      <alignment horizontal="justify" vertical="top" wrapText="1"/>
    </xf>
    <xf numFmtId="0" fontId="5" fillId="2" borderId="4" xfId="0" applyFont="1" applyFill="1" applyBorder="1" applyAlignment="1">
      <alignment horizontal="justify" vertical="top" wrapText="1"/>
    </xf>
    <xf numFmtId="49" fontId="22" fillId="2" borderId="4" xfId="0" applyNumberFormat="1" applyFont="1" applyFill="1" applyBorder="1" applyAlignment="1">
      <alignment horizontal="left" vertical="top" wrapText="1"/>
    </xf>
    <xf numFmtId="0" fontId="22" fillId="2" borderId="4" xfId="0" applyFont="1" applyFill="1" applyBorder="1" applyAlignment="1">
      <alignment horizontal="left" vertical="top" wrapText="1"/>
    </xf>
    <xf numFmtId="49" fontId="22" fillId="2" borderId="4" xfId="0" applyNumberFormat="1" applyFont="1" applyFill="1" applyBorder="1" applyAlignment="1">
      <alignment horizontal="left" wrapText="1"/>
    </xf>
    <xf numFmtId="0" fontId="22" fillId="2" borderId="4" xfId="0" applyFont="1" applyFill="1" applyBorder="1" applyAlignment="1">
      <alignment horizontal="left" wrapText="1"/>
    </xf>
    <xf numFmtId="49" fontId="22" fillId="2" borderId="4" xfId="0" applyNumberFormat="1" applyFont="1" applyFill="1" applyBorder="1" applyAlignment="1">
      <alignment horizontal="left" vertical="center" wrapText="1"/>
    </xf>
    <xf numFmtId="0" fontId="22" fillId="2" borderId="4" xfId="0" applyFont="1" applyFill="1" applyBorder="1" applyAlignment="1">
      <alignment horizontal="left" vertical="center" wrapText="1"/>
    </xf>
    <xf numFmtId="0" fontId="8" fillId="2" borderId="4" xfId="0" applyFont="1" applyFill="1" applyBorder="1" applyAlignment="1">
      <alignment vertical="top"/>
    </xf>
    <xf numFmtId="0" fontId="8" fillId="2" borderId="4" xfId="0" applyFont="1" applyFill="1" applyBorder="1" applyAlignment="1">
      <alignment vertical="center"/>
    </xf>
  </cellXfs>
  <cellStyles count="3">
    <cellStyle name="Hipervínculo" xfId="2" builtinId="8"/>
    <cellStyle name="Normal" xfId="0" builtinId="0"/>
    <cellStyle name="Normal 2" xfId="1" xr:uid="{9255F893-0505-4BC0-BA3E-57AC2A0E4FA3}"/>
  </cellStyles>
  <dxfs count="1">
    <dxf>
      <font>
        <color rgb="FFFFFFFF"/>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510319"/>
      <rgbColor rgb="FF000090"/>
      <rgbColor rgb="FFF2F2F2"/>
      <rgbColor rgb="FF0000D4"/>
      <rgbColor rgb="FF000080"/>
      <rgbColor rgb="FFC0C0C0"/>
      <rgbColor rgb="FFD9D9D9"/>
      <rgbColor rgb="FF808080"/>
      <rgbColor rgb="FF800000"/>
      <rgbColor rgb="FF474776"/>
      <rgbColor rgb="FF47182F"/>
      <rgbColor rgb="FF003366"/>
      <rgbColor rgb="FF333333"/>
      <rgbColor rgb="FF333399"/>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sz="1800" b="1" i="0" u="none" strike="noStrike">
                <a:solidFill>
                  <a:srgbClr val="000000"/>
                </a:solidFill>
                <a:latin typeface="Times New Roman"/>
              </a:defRPr>
            </a:pPr>
            <a:r>
              <a:rPr lang="es-ES" sz="1800" b="1" i="0" u="none" strike="noStrike">
                <a:solidFill>
                  <a:srgbClr val="000000"/>
                </a:solidFill>
                <a:latin typeface="Times New Roman"/>
              </a:rPr>
              <a:t>Variación mensual</a:t>
            </a:r>
          </a:p>
        </c:rich>
      </c:tx>
      <c:layout>
        <c:manualLayout>
          <c:xMode val="edge"/>
          <c:yMode val="edge"/>
          <c:x val="0.37505899999999998"/>
          <c:y val="0"/>
          <c:w val="0.24988099999999999"/>
          <c:h val="7.3467699999999997E-2"/>
        </c:manualLayout>
      </c:layout>
      <c:overlay val="1"/>
      <c:spPr>
        <a:noFill/>
        <a:effectLst/>
      </c:spPr>
    </c:title>
    <c:autoTitleDeleted val="0"/>
    <c:plotArea>
      <c:layout>
        <c:manualLayout>
          <c:layoutTarget val="inner"/>
          <c:xMode val="edge"/>
          <c:yMode val="edge"/>
          <c:x val="7.1161799999999997E-2"/>
          <c:y val="7.3467699999999997E-2"/>
          <c:w val="0.92383800000000005"/>
          <c:h val="0.87290900000000005"/>
        </c:manualLayout>
      </c:layout>
      <c:lineChart>
        <c:grouping val="standard"/>
        <c:varyColors val="0"/>
        <c:ser>
          <c:idx val="0"/>
          <c:order val="0"/>
          <c:tx>
            <c:strRef>
              <c:f>'Rta_7.5'!$F$21</c:f>
              <c:strCache>
                <c:ptCount val="1"/>
                <c:pt idx="0">
                  <c:v>Var. Mensual (%)</c:v>
                </c:pt>
              </c:strCache>
            </c:strRef>
          </c:tx>
          <c:spPr>
            <a:ln w="38100" cap="flat">
              <a:solidFill>
                <a:srgbClr val="800000"/>
              </a:solidFill>
              <a:prstDash val="solid"/>
              <a:round/>
            </a:ln>
            <a:effectLst/>
          </c:spPr>
          <c:marker>
            <c:symbol val="none"/>
          </c:marker>
          <c:cat>
            <c:numRef>
              <c:f>'Rta_7.5'!$D$23:$D$58</c:f>
              <c:numCache>
                <c:formatCode>mmm\-yy</c:formatCode>
                <c:ptCount val="36"/>
                <c:pt idx="0">
                  <c:v>41306</c:v>
                </c:pt>
                <c:pt idx="1">
                  <c:v>41334</c:v>
                </c:pt>
                <c:pt idx="2">
                  <c:v>41365</c:v>
                </c:pt>
                <c:pt idx="3">
                  <c:v>41395</c:v>
                </c:pt>
                <c:pt idx="4">
                  <c:v>41426</c:v>
                </c:pt>
                <c:pt idx="5">
                  <c:v>41456</c:v>
                </c:pt>
                <c:pt idx="6">
                  <c:v>41487</c:v>
                </c:pt>
                <c:pt idx="7">
                  <c:v>41518</c:v>
                </c:pt>
                <c:pt idx="8">
                  <c:v>41548</c:v>
                </c:pt>
                <c:pt idx="9">
                  <c:v>41579</c:v>
                </c:pt>
                <c:pt idx="10">
                  <c:v>41609</c:v>
                </c:pt>
                <c:pt idx="11">
                  <c:v>41640</c:v>
                </c:pt>
                <c:pt idx="12">
                  <c:v>41671</c:v>
                </c:pt>
                <c:pt idx="13">
                  <c:v>41699</c:v>
                </c:pt>
                <c:pt idx="14">
                  <c:v>41730</c:v>
                </c:pt>
                <c:pt idx="15">
                  <c:v>41760</c:v>
                </c:pt>
                <c:pt idx="16">
                  <c:v>41791</c:v>
                </c:pt>
                <c:pt idx="17">
                  <c:v>41821</c:v>
                </c:pt>
                <c:pt idx="18">
                  <c:v>41852</c:v>
                </c:pt>
                <c:pt idx="19">
                  <c:v>41883</c:v>
                </c:pt>
                <c:pt idx="20">
                  <c:v>41913</c:v>
                </c:pt>
                <c:pt idx="21">
                  <c:v>41944</c:v>
                </c:pt>
                <c:pt idx="22">
                  <c:v>41974</c:v>
                </c:pt>
                <c:pt idx="23">
                  <c:v>42005</c:v>
                </c:pt>
                <c:pt idx="24">
                  <c:v>42036</c:v>
                </c:pt>
                <c:pt idx="25">
                  <c:v>42064</c:v>
                </c:pt>
                <c:pt idx="26">
                  <c:v>42095</c:v>
                </c:pt>
                <c:pt idx="27">
                  <c:v>42125</c:v>
                </c:pt>
                <c:pt idx="28">
                  <c:v>42156</c:v>
                </c:pt>
                <c:pt idx="29">
                  <c:v>42186</c:v>
                </c:pt>
                <c:pt idx="30">
                  <c:v>42217</c:v>
                </c:pt>
                <c:pt idx="31">
                  <c:v>42248</c:v>
                </c:pt>
                <c:pt idx="32">
                  <c:v>42278</c:v>
                </c:pt>
                <c:pt idx="33">
                  <c:v>42309</c:v>
                </c:pt>
                <c:pt idx="34">
                  <c:v>42339</c:v>
                </c:pt>
                <c:pt idx="35">
                  <c:v>42370</c:v>
                </c:pt>
              </c:numCache>
            </c:numRef>
          </c:cat>
          <c:val>
            <c:numRef>
              <c:f>'Rta_7.5'!$F$23:$F$58</c:f>
              <c:numCache>
                <c:formatCode>0.00%</c:formatCode>
                <c:ptCount val="36"/>
                <c:pt idx="0">
                  <c:v>-2.796188830601698E-2</c:v>
                </c:pt>
                <c:pt idx="1">
                  <c:v>8.4314836581961261E-2</c:v>
                </c:pt>
                <c:pt idx="2">
                  <c:v>-3.6733651565246328E-2</c:v>
                </c:pt>
                <c:pt idx="3">
                  <c:v>5.3348732847601887E-2</c:v>
                </c:pt>
                <c:pt idx="4">
                  <c:v>1.4288582186713583E-2</c:v>
                </c:pt>
                <c:pt idx="5">
                  <c:v>3.5233135981858732E-2</c:v>
                </c:pt>
                <c:pt idx="6">
                  <c:v>-2.3836686828006659E-2</c:v>
                </c:pt>
                <c:pt idx="7">
                  <c:v>-3.6522561691238797E-2</c:v>
                </c:pt>
                <c:pt idx="8">
                  <c:v>2.258910163861505E-2</c:v>
                </c:pt>
                <c:pt idx="9">
                  <c:v>8.6293715588897646E-2</c:v>
                </c:pt>
                <c:pt idx="10">
                  <c:v>0.32001578102941353</c:v>
                </c:pt>
                <c:pt idx="11">
                  <c:v>-0.30675702493573931</c:v>
                </c:pt>
                <c:pt idx="12">
                  <c:v>-2.8194758917410745E-2</c:v>
                </c:pt>
                <c:pt idx="13">
                  <c:v>0.10539434232294131</c:v>
                </c:pt>
                <c:pt idx="14">
                  <c:v>-4.972008995208721E-2</c:v>
                </c:pt>
                <c:pt idx="15">
                  <c:v>5.8101759699420441E-2</c:v>
                </c:pt>
                <c:pt idx="16">
                  <c:v>-3.2190874873325392E-2</c:v>
                </c:pt>
                <c:pt idx="17">
                  <c:v>5.6084242618897662E-2</c:v>
                </c:pt>
                <c:pt idx="18">
                  <c:v>5.7475665740098769E-3</c:v>
                </c:pt>
                <c:pt idx="19">
                  <c:v>-3.2419202401529845E-2</c:v>
                </c:pt>
                <c:pt idx="20">
                  <c:v>6.30330326130637E-2</c:v>
                </c:pt>
                <c:pt idx="21">
                  <c:v>4.5604933735731601E-2</c:v>
                </c:pt>
                <c:pt idx="22">
                  <c:v>0.33725650933184803</c:v>
                </c:pt>
                <c:pt idx="23">
                  <c:v>-0.32806844315235939</c:v>
                </c:pt>
                <c:pt idx="24">
                  <c:v>-4.883140204876868E-2</c:v>
                </c:pt>
                <c:pt idx="25">
                  <c:v>9.7293381278027224E-2</c:v>
                </c:pt>
                <c:pt idx="26">
                  <c:v>-9.1944181119527069E-2</c:v>
                </c:pt>
                <c:pt idx="27">
                  <c:v>9.1823247187498902E-2</c:v>
                </c:pt>
                <c:pt idx="28">
                  <c:v>-3.300422076073728E-3</c:v>
                </c:pt>
                <c:pt idx="29">
                  <c:v>4.5416003535021954E-2</c:v>
                </c:pt>
                <c:pt idx="30">
                  <c:v>2.0490880996660632E-2</c:v>
                </c:pt>
                <c:pt idx="31">
                  <c:v>-6.4434321927715255E-2</c:v>
                </c:pt>
                <c:pt idx="32">
                  <c:v>2.6992174103117605E-2</c:v>
                </c:pt>
                <c:pt idx="33">
                  <c:v>4.4340498091648861E-2</c:v>
                </c:pt>
                <c:pt idx="34">
                  <c:v>0.34837905270783209</c:v>
                </c:pt>
                <c:pt idx="35">
                  <c:v>-0.30606178837933273</c:v>
                </c:pt>
              </c:numCache>
            </c:numRef>
          </c:val>
          <c:smooth val="0"/>
          <c:extLst>
            <c:ext xmlns:c16="http://schemas.microsoft.com/office/drawing/2014/chart" uri="{C3380CC4-5D6E-409C-BE32-E72D297353CC}">
              <c16:uniqueId val="{00000000-6ADD-47AC-B22C-2CBB5DCECA11}"/>
            </c:ext>
          </c:extLst>
        </c:ser>
        <c:dLbls>
          <c:showLegendKey val="0"/>
          <c:showVal val="0"/>
          <c:showCatName val="0"/>
          <c:showSerName val="0"/>
          <c:showPercent val="0"/>
          <c:showBubbleSize val="0"/>
        </c:dLbls>
        <c:smooth val="0"/>
        <c:axId val="2094734552"/>
        <c:axId val="2094734553"/>
      </c:lineChart>
      <c:dateAx>
        <c:axId val="2094734552"/>
        <c:scaling>
          <c:orientation val="minMax"/>
        </c:scaling>
        <c:delete val="0"/>
        <c:axPos val="b"/>
        <c:numFmt formatCode="General" sourceLinked="0"/>
        <c:majorTickMark val="out"/>
        <c:minorTickMark val="none"/>
        <c:tickLblPos val="low"/>
        <c:spPr>
          <a:ln w="12700" cap="flat">
            <a:solidFill>
              <a:srgbClr val="808080"/>
            </a:solidFill>
            <a:prstDash val="solid"/>
            <a:round/>
          </a:ln>
        </c:spPr>
        <c:txPr>
          <a:bodyPr rot="0"/>
          <a:lstStyle/>
          <a:p>
            <a:pPr>
              <a:defRPr sz="1025" b="1" i="0" u="none" strike="noStrike">
                <a:solidFill>
                  <a:srgbClr val="000000"/>
                </a:solidFill>
                <a:latin typeface="Times New Roman"/>
              </a:defRPr>
            </a:pPr>
            <a:endParaRPr lang="es-CO"/>
          </a:p>
        </c:txPr>
        <c:crossAx val="2094734553"/>
        <c:crosses val="autoZero"/>
        <c:auto val="1"/>
        <c:lblOffset val="100"/>
        <c:baseTimeUnit val="months"/>
      </c:dateAx>
      <c:valAx>
        <c:axId val="2094734553"/>
        <c:scaling>
          <c:orientation val="minMax"/>
          <c:min val="-0.5"/>
        </c:scaling>
        <c:delete val="0"/>
        <c:axPos val="l"/>
        <c:majorGridlines>
          <c:spPr>
            <a:ln w="12700" cap="flat">
              <a:solidFill>
                <a:srgbClr val="000000"/>
              </a:solidFill>
              <a:custDash>
                <a:ds d="300000" sp="300000"/>
              </a:custDash>
              <a:round/>
            </a:ln>
          </c:spPr>
        </c:majorGridlines>
        <c:numFmt formatCode="0%" sourceLinked="0"/>
        <c:majorTickMark val="out"/>
        <c:minorTickMark val="none"/>
        <c:tickLblPos val="nextTo"/>
        <c:spPr>
          <a:ln w="12700" cap="flat">
            <a:solidFill>
              <a:srgbClr val="808080"/>
            </a:solidFill>
            <a:prstDash val="solid"/>
            <a:round/>
          </a:ln>
        </c:spPr>
        <c:txPr>
          <a:bodyPr rot="0"/>
          <a:lstStyle/>
          <a:p>
            <a:pPr>
              <a:defRPr sz="1025" b="1" i="0" u="none" strike="noStrike">
                <a:solidFill>
                  <a:srgbClr val="000000"/>
                </a:solidFill>
                <a:latin typeface="Times New Roman"/>
              </a:defRPr>
            </a:pPr>
            <a:endParaRPr lang="es-CO"/>
          </a:p>
        </c:txPr>
        <c:crossAx val="2094734552"/>
        <c:crosses val="autoZero"/>
        <c:crossBetween val="between"/>
        <c:majorUnit val="0.22500000000000001"/>
        <c:minorUnit val="0.1125"/>
      </c:valAx>
      <c:spPr>
        <a:noFill/>
        <a:ln w="12700" cap="flat">
          <a:solidFill>
            <a:srgbClr val="808080"/>
          </a:solidFill>
          <a:prstDash val="solid"/>
          <a:round/>
        </a:ln>
        <a:effectLst/>
      </c:spPr>
    </c:plotArea>
    <c:legend>
      <c:legendPos val="r"/>
      <c:layout>
        <c:manualLayout>
          <c:xMode val="edge"/>
          <c:yMode val="edge"/>
          <c:x val="0.67829200000000001"/>
          <c:y val="0.90541199999999999"/>
          <c:w val="0.30297499999999999"/>
          <c:h val="4.8517299999999999E-2"/>
        </c:manualLayout>
      </c:layout>
      <c:overlay val="1"/>
      <c:spPr>
        <a:solidFill>
          <a:srgbClr val="FFFFFF"/>
        </a:solidFill>
        <a:ln w="3175" cap="flat">
          <a:solidFill>
            <a:srgbClr val="000000"/>
          </a:solidFill>
          <a:prstDash val="solid"/>
          <a:round/>
        </a:ln>
        <a:effectLst/>
      </c:spPr>
      <c:txPr>
        <a:bodyPr rot="0"/>
        <a:lstStyle/>
        <a:p>
          <a:pPr>
            <a:defRPr sz="920" b="1" i="0" u="none" strike="noStrike">
              <a:solidFill>
                <a:srgbClr val="000000"/>
              </a:solidFill>
              <a:latin typeface="Times New Roman"/>
            </a:defRPr>
          </a:pPr>
          <a:endParaRPr lang="es-CO"/>
        </a:p>
      </c:txPr>
    </c:legend>
    <c:plotVisOnly val="1"/>
    <c:dispBlanksAs val="gap"/>
    <c:showDLblsOverMax val="1"/>
  </c:chart>
  <c:spPr>
    <a:noFill/>
    <a:ln>
      <a:noFill/>
    </a:ln>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'Rta_7.5'!$J$21</c:f>
              <c:strCache>
                <c:ptCount val="1"/>
                <c:pt idx="0">
                  <c:v>2014</c:v>
                </c:pt>
              </c:strCache>
            </c:strRef>
          </c:tx>
          <c:spPr>
            <a:ln w="28575" cap="rnd">
              <a:solidFill>
                <a:schemeClr val="accent1"/>
              </a:solidFill>
              <a:round/>
            </a:ln>
            <a:effectLst/>
          </c:spPr>
          <c:marker>
            <c:symbol val="none"/>
          </c:marker>
          <c:cat>
            <c:strRef>
              <c:f>'Rta_7.5'!$I$22:$I$33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'Rta_7.5'!$J$22:$J$33</c:f>
              <c:numCache>
                <c:formatCode>0.0%</c:formatCode>
                <c:ptCount val="12"/>
                <c:pt idx="0">
                  <c:v>7.3579027192487878E-2</c:v>
                </c:pt>
                <c:pt idx="1">
                  <c:v>7.3321830482364847E-2</c:v>
                </c:pt>
                <c:pt idx="2">
                  <c:v>9.4187627872809321E-2</c:v>
                </c:pt>
                <c:pt idx="3">
                  <c:v>7.9436152088252499E-2</c:v>
                </c:pt>
                <c:pt idx="4">
                  <c:v>8.4306893235706504E-2</c:v>
                </c:pt>
                <c:pt idx="5">
                  <c:v>3.461886897006794E-2</c:v>
                </c:pt>
                <c:pt idx="6">
                  <c:v>5.5457603372755626E-2</c:v>
                </c:pt>
                <c:pt idx="7">
                  <c:v>8.7445002173680564E-2</c:v>
                </c:pt>
                <c:pt idx="8">
                  <c:v>9.2076327593764606E-2</c:v>
                </c:pt>
                <c:pt idx="9">
                  <c:v>0.13526851450564981</c:v>
                </c:pt>
                <c:pt idx="10">
                  <c:v>9.2745307136778532E-2</c:v>
                </c:pt>
                <c:pt idx="11">
                  <c:v>0.10701765540326158</c:v>
                </c:pt>
              </c:numCache>
            </c:numRef>
          </c:val>
          <c:smooth val="0"/>
          <c:extLst>
            <c:ext xmlns:c16="http://schemas.microsoft.com/office/drawing/2014/chart" uri="{C3380CC4-5D6E-409C-BE32-E72D297353CC}">
              <c16:uniqueId val="{00000000-A36C-45D3-A935-F882AEA346A7}"/>
            </c:ext>
          </c:extLst>
        </c:ser>
        <c:ser>
          <c:idx val="1"/>
          <c:order val="1"/>
          <c:tx>
            <c:strRef>
              <c:f>'Rta_7.5'!$K$21</c:f>
              <c:strCache>
                <c:ptCount val="1"/>
                <c:pt idx="0">
                  <c:v>2015</c:v>
                </c:pt>
              </c:strCache>
            </c:strRef>
          </c:tx>
          <c:spPr>
            <a:ln w="28575" cap="rnd">
              <a:solidFill>
                <a:schemeClr val="accent2"/>
              </a:solidFill>
              <a:round/>
            </a:ln>
            <a:effectLst/>
          </c:spPr>
          <c:marker>
            <c:symbol val="none"/>
          </c:marker>
          <c:cat>
            <c:strRef>
              <c:f>'Rta_7.5'!$I$22:$I$33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'Rta_7.5'!$K$22:$K$33</c:f>
              <c:numCache>
                <c:formatCode>0.0%</c:formatCode>
                <c:ptCount val="12"/>
                <c:pt idx="0">
                  <c:v>7.2986129551457335E-2</c:v>
                </c:pt>
                <c:pt idx="1">
                  <c:v>5.0200872892640191E-2</c:v>
                </c:pt>
                <c:pt idx="2">
                  <c:v>4.2504401113383938E-2</c:v>
                </c:pt>
                <c:pt idx="3">
                  <c:v>-3.8175303613635636E-3</c:v>
                </c:pt>
                <c:pt idx="4">
                  <c:v>2.7930601968843449E-2</c:v>
                </c:pt>
                <c:pt idx="5">
                  <c:v>5.8615764739079257E-2</c:v>
                </c:pt>
                <c:pt idx="6">
                  <c:v>4.7921952995244821E-2</c:v>
                </c:pt>
                <c:pt idx="7">
                  <c:v>6.3283504299848747E-2</c:v>
                </c:pt>
                <c:pt idx="8">
                  <c:v>2.8101792793304936E-2</c:v>
                </c:pt>
                <c:pt idx="9">
                  <c:v>-6.7547639750233923E-3</c:v>
                </c:pt>
                <c:pt idx="10">
                  <c:v>-7.9558817578729846E-3</c:v>
                </c:pt>
                <c:pt idx="11">
                  <c:v>2.9538017956265428E-4</c:v>
                </c:pt>
              </c:numCache>
            </c:numRef>
          </c:val>
          <c:smooth val="0"/>
          <c:extLst>
            <c:ext xmlns:c16="http://schemas.microsoft.com/office/drawing/2014/chart" uri="{C3380CC4-5D6E-409C-BE32-E72D297353CC}">
              <c16:uniqueId val="{00000001-A36C-45D3-A935-F882AEA346A7}"/>
            </c:ext>
          </c:extLst>
        </c:ser>
        <c:dLbls>
          <c:showLegendKey val="0"/>
          <c:showVal val="0"/>
          <c:showCatName val="0"/>
          <c:showSerName val="0"/>
          <c:showPercent val="0"/>
          <c:showBubbleSize val="0"/>
        </c:dLbls>
        <c:smooth val="0"/>
        <c:axId val="658701167"/>
        <c:axId val="271550015"/>
      </c:lineChart>
      <c:catAx>
        <c:axId val="658701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1550015"/>
        <c:crosses val="autoZero"/>
        <c:auto val="1"/>
        <c:lblAlgn val="ctr"/>
        <c:lblOffset val="100"/>
        <c:noMultiLvlLbl val="0"/>
      </c:catAx>
      <c:valAx>
        <c:axId val="27155001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58701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5.1548400000000001E-2"/>
          <c:y val="2.4759199999999999E-2"/>
          <c:w val="0.94345199999999996"/>
          <c:h val="0.923323"/>
        </c:manualLayout>
      </c:layout>
      <c:lineChart>
        <c:grouping val="standard"/>
        <c:varyColors val="0"/>
        <c:ser>
          <c:idx val="0"/>
          <c:order val="0"/>
          <c:tx>
            <c:strRef>
              <c:f>'Rta_7.6'!$G$16</c:f>
              <c:strCache>
                <c:ptCount val="1"/>
                <c:pt idx="0">
                  <c:v>Variación anual demanda de energía</c:v>
                </c:pt>
              </c:strCache>
            </c:strRef>
          </c:tx>
          <c:spPr>
            <a:ln w="38100" cap="flat">
              <a:solidFill>
                <a:srgbClr val="800000"/>
              </a:solidFill>
              <a:prstDash val="solid"/>
              <a:round/>
            </a:ln>
            <a:effectLst/>
          </c:spPr>
          <c:marker>
            <c:symbol val="none"/>
          </c:marker>
          <c:cat>
            <c:numRef>
              <c:f>'Rta_7.6'!$E$18:$E$32</c:f>
              <c:numCache>
                <c:formatCode>General</c:formatCod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numCache>
            </c:numRef>
          </c:cat>
          <c:val>
            <c:numRef>
              <c:f>'Rta_7.6'!$G$18:$G$32</c:f>
              <c:numCache>
                <c:formatCode>0.00%</c:formatCode>
                <c:ptCount val="15"/>
                <c:pt idx="0">
                  <c:v>4.027972501745971E-2</c:v>
                </c:pt>
                <c:pt idx="1">
                  <c:v>3.9200857020619338E-2</c:v>
                </c:pt>
                <c:pt idx="2">
                  <c:v>2.1745618904665514E-2</c:v>
                </c:pt>
                <c:pt idx="3">
                  <c:v>2.6080233764031104E-2</c:v>
                </c:pt>
                <c:pt idx="4">
                  <c:v>3.866819298561306E-2</c:v>
                </c:pt>
                <c:pt idx="5">
                  <c:v>4.0666568479198674E-2</c:v>
                </c:pt>
                <c:pt idx="6">
                  <c:v>4.0118458047675602E-2</c:v>
                </c:pt>
                <c:pt idx="7">
                  <c:v>1.9248707411071545E-2</c:v>
                </c:pt>
                <c:pt idx="8">
                  <c:v>1.5003943738616028E-2</c:v>
                </c:pt>
                <c:pt idx="9">
                  <c:v>2.6819529981991358E-2</c:v>
                </c:pt>
                <c:pt idx="10">
                  <c:v>1.8800176446186173E-2</c:v>
                </c:pt>
                <c:pt idx="11">
                  <c:v>3.7121124682572802E-2</c:v>
                </c:pt>
                <c:pt idx="12">
                  <c:v>2.6398054453494978E-2</c:v>
                </c:pt>
                <c:pt idx="13">
                  <c:v>3.0512830026505691E-2</c:v>
                </c:pt>
                <c:pt idx="14">
                  <c:v>4.0533103390818746E-2</c:v>
                </c:pt>
              </c:numCache>
            </c:numRef>
          </c:val>
          <c:smooth val="0"/>
          <c:extLst>
            <c:ext xmlns:c16="http://schemas.microsoft.com/office/drawing/2014/chart" uri="{C3380CC4-5D6E-409C-BE32-E72D297353CC}">
              <c16:uniqueId val="{00000000-3B27-47C2-9BCF-9E25646C179F}"/>
            </c:ext>
          </c:extLst>
        </c:ser>
        <c:ser>
          <c:idx val="1"/>
          <c:order val="1"/>
          <c:tx>
            <c:strRef>
              <c:f>'Rta_7.6'!$H$16</c:f>
              <c:strCache>
                <c:ptCount val="1"/>
                <c:pt idx="0">
                  <c:v>Variación anual PIB</c:v>
                </c:pt>
              </c:strCache>
            </c:strRef>
          </c:tx>
          <c:spPr>
            <a:ln w="38100" cap="flat">
              <a:solidFill>
                <a:srgbClr val="003366"/>
              </a:solidFill>
              <a:prstDash val="solid"/>
              <a:round/>
            </a:ln>
            <a:effectLst/>
          </c:spPr>
          <c:marker>
            <c:symbol val="none"/>
          </c:marker>
          <c:cat>
            <c:numRef>
              <c:f>'Rta_7.6'!$E$18:$E$32</c:f>
              <c:numCache>
                <c:formatCode>General</c:formatCod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numCache>
            </c:numRef>
          </c:cat>
          <c:val>
            <c:numRef>
              <c:f>'Rta_7.6'!$H$18:$H$32</c:f>
              <c:numCache>
                <c:formatCode>0.00%</c:formatCode>
                <c:ptCount val="15"/>
                <c:pt idx="0">
                  <c:v>1.67789830770366E-2</c:v>
                </c:pt>
                <c:pt idx="1">
                  <c:v>2.5039804654985998E-2</c:v>
                </c:pt>
                <c:pt idx="2">
                  <c:v>3.9182719036082898E-2</c:v>
                </c:pt>
                <c:pt idx="3">
                  <c:v>5.33302206745392E-2</c:v>
                </c:pt>
                <c:pt idx="4">
                  <c:v>4.7065559338311802E-2</c:v>
                </c:pt>
                <c:pt idx="5">
                  <c:v>6.6975152577052804E-2</c:v>
                </c:pt>
                <c:pt idx="6">
                  <c:v>6.9006276554122198E-2</c:v>
                </c:pt>
                <c:pt idx="7">
                  <c:v>3.5468048857810699E-2</c:v>
                </c:pt>
                <c:pt idx="8">
                  <c:v>1.65154924529054E-2</c:v>
                </c:pt>
                <c:pt idx="9">
                  <c:v>3.9718007047374999E-2</c:v>
                </c:pt>
                <c:pt idx="10">
                  <c:v>6.5895115155711698E-2</c:v>
                </c:pt>
                <c:pt idx="11">
                  <c:v>4.0439438063715E-2</c:v>
                </c:pt>
                <c:pt idx="12">
                  <c:v>4.8740655793408E-2</c:v>
                </c:pt>
                <c:pt idx="13">
                  <c:v>4.3857109010977398E-2</c:v>
                </c:pt>
                <c:pt idx="14">
                  <c:v>3.0832859673048298E-2</c:v>
                </c:pt>
              </c:numCache>
            </c:numRef>
          </c:val>
          <c:smooth val="0"/>
          <c:extLst>
            <c:ext xmlns:c16="http://schemas.microsoft.com/office/drawing/2014/chart" uri="{C3380CC4-5D6E-409C-BE32-E72D297353CC}">
              <c16:uniqueId val="{00000001-3B27-47C2-9BCF-9E25646C179F}"/>
            </c:ext>
          </c:extLst>
        </c:ser>
        <c:dLbls>
          <c:showLegendKey val="0"/>
          <c:showVal val="0"/>
          <c:showCatName val="0"/>
          <c:showSerName val="0"/>
          <c:showPercent val="0"/>
          <c:showBubbleSize val="0"/>
        </c:dLbls>
        <c:smooth val="0"/>
        <c:axId val="2094734552"/>
        <c:axId val="2094734553"/>
      </c:lineChart>
      <c:catAx>
        <c:axId val="2094734552"/>
        <c:scaling>
          <c:orientation val="minMax"/>
        </c:scaling>
        <c:delete val="0"/>
        <c:axPos val="b"/>
        <c:numFmt formatCode="General" sourceLinked="1"/>
        <c:majorTickMark val="out"/>
        <c:minorTickMark val="none"/>
        <c:tickLblPos val="low"/>
        <c:spPr>
          <a:ln w="12700" cap="flat">
            <a:solidFill>
              <a:srgbClr val="808080"/>
            </a:solidFill>
            <a:prstDash val="solid"/>
            <a:round/>
          </a:ln>
        </c:spPr>
        <c:txPr>
          <a:bodyPr rot="0"/>
          <a:lstStyle/>
          <a:p>
            <a:pPr>
              <a:defRPr sz="850" b="1" i="0" u="none" strike="noStrike">
                <a:solidFill>
                  <a:srgbClr val="000000"/>
                </a:solidFill>
                <a:latin typeface="Times New Roman"/>
              </a:defRPr>
            </a:pPr>
            <a:endParaRPr lang="es-CO"/>
          </a:p>
        </c:txPr>
        <c:crossAx val="2094734553"/>
        <c:crosses val="autoZero"/>
        <c:auto val="1"/>
        <c:lblAlgn val="ctr"/>
        <c:lblOffset val="100"/>
        <c:noMultiLvlLbl val="1"/>
      </c:catAx>
      <c:valAx>
        <c:axId val="2094734553"/>
        <c:scaling>
          <c:orientation val="minMax"/>
          <c:max val="0.08"/>
          <c:min val="0"/>
        </c:scaling>
        <c:delete val="0"/>
        <c:axPos val="l"/>
        <c:majorGridlines>
          <c:spPr>
            <a:ln w="12700" cap="flat">
              <a:solidFill>
                <a:srgbClr val="000000"/>
              </a:solidFill>
              <a:custDash>
                <a:ds d="300000" sp="300000"/>
              </a:custDash>
              <a:round/>
            </a:ln>
          </c:spPr>
        </c:majorGridlines>
        <c:numFmt formatCode="0%" sourceLinked="0"/>
        <c:majorTickMark val="out"/>
        <c:minorTickMark val="none"/>
        <c:tickLblPos val="nextTo"/>
        <c:spPr>
          <a:ln w="12700" cap="flat">
            <a:solidFill>
              <a:srgbClr val="808080"/>
            </a:solidFill>
            <a:prstDash val="solid"/>
            <a:round/>
          </a:ln>
        </c:spPr>
        <c:txPr>
          <a:bodyPr rot="0"/>
          <a:lstStyle/>
          <a:p>
            <a:pPr>
              <a:defRPr sz="850" b="1" i="0" u="none" strike="noStrike">
                <a:solidFill>
                  <a:srgbClr val="000000"/>
                </a:solidFill>
                <a:latin typeface="Times New Roman"/>
              </a:defRPr>
            </a:pPr>
            <a:endParaRPr lang="es-CO"/>
          </a:p>
        </c:txPr>
        <c:crossAx val="2094734552"/>
        <c:crosses val="autoZero"/>
        <c:crossBetween val="between"/>
        <c:majorUnit val="0.08"/>
        <c:minorUnit val="0.04"/>
      </c:valAx>
      <c:spPr>
        <a:noFill/>
        <a:ln w="12700" cap="flat">
          <a:solidFill>
            <a:srgbClr val="808080"/>
          </a:solidFill>
          <a:prstDash val="solid"/>
          <a:round/>
        </a:ln>
        <a:effectLst/>
      </c:spPr>
    </c:plotArea>
    <c:legend>
      <c:legendPos val="r"/>
      <c:layout>
        <c:manualLayout>
          <c:xMode val="edge"/>
          <c:yMode val="edge"/>
          <c:x val="0.22675699999999999"/>
          <c:y val="0.872085"/>
          <c:w val="0.31722"/>
          <c:h val="7.5007900000000002E-2"/>
        </c:manualLayout>
      </c:layout>
      <c:overlay val="1"/>
      <c:spPr>
        <a:solidFill>
          <a:srgbClr val="FFFFFF"/>
        </a:solidFill>
        <a:ln w="3175" cap="flat">
          <a:solidFill>
            <a:srgbClr val="000000"/>
          </a:solidFill>
          <a:prstDash val="solid"/>
          <a:round/>
        </a:ln>
        <a:effectLst/>
      </c:spPr>
      <c:txPr>
        <a:bodyPr rot="0"/>
        <a:lstStyle/>
        <a:p>
          <a:pPr>
            <a:defRPr sz="920" b="1" i="0" u="none" strike="noStrike">
              <a:solidFill>
                <a:srgbClr val="000000"/>
              </a:solidFill>
              <a:latin typeface="Times New Roman"/>
            </a:defRPr>
          </a:pPr>
          <a:endParaRPr lang="es-CO"/>
        </a:p>
      </c:txPr>
    </c:legend>
    <c:plotVisOnly val="1"/>
    <c:dispBlanksAs val="gap"/>
    <c:showDLblsOverMax val="1"/>
  </c:chart>
  <c:spPr>
    <a:noFill/>
    <a:ln>
      <a:noFill/>
    </a:ln>
    <a:effec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400" b="1" i="0" u="none" strike="noStrike">
                <a:solidFill>
                  <a:srgbClr val="000000"/>
                </a:solidFill>
                <a:latin typeface="Times New Roman"/>
              </a:defRPr>
            </a:pPr>
            <a:r>
              <a:rPr lang="es-ES" sz="1400" b="1" i="0" u="none" strike="noStrike">
                <a:solidFill>
                  <a:srgbClr val="000000"/>
                </a:solidFill>
                <a:latin typeface="Times New Roman"/>
              </a:rPr>
              <a:t>Balance de respuestas</a:t>
            </a:r>
          </a:p>
        </c:rich>
      </c:tx>
      <c:layout>
        <c:manualLayout>
          <c:xMode val="edge"/>
          <c:yMode val="edge"/>
          <c:x val="0.39207799999999998"/>
          <c:y val="0"/>
          <c:w val="0.21584400000000001"/>
          <c:h val="6.3406799999999999E-2"/>
        </c:manualLayout>
      </c:layout>
      <c:overlay val="1"/>
      <c:spPr>
        <a:noFill/>
        <a:effectLst/>
      </c:spPr>
    </c:title>
    <c:autoTitleDeleted val="0"/>
    <c:plotArea>
      <c:layout>
        <c:manualLayout>
          <c:layoutTarget val="inner"/>
          <c:xMode val="edge"/>
          <c:yMode val="edge"/>
          <c:x val="6.1182599999999997E-2"/>
          <c:y val="6.3406799999999999E-2"/>
          <c:w val="0.93381700000000001"/>
          <c:h val="0.88232999999999995"/>
        </c:manualLayout>
      </c:layout>
      <c:lineChart>
        <c:grouping val="standard"/>
        <c:varyColors val="0"/>
        <c:ser>
          <c:idx val="0"/>
          <c:order val="0"/>
          <c:tx>
            <c:strRef>
              <c:f>'Rta_7.7'!$H$14</c:f>
              <c:strCache>
                <c:ptCount val="1"/>
                <c:pt idx="0">
                  <c:v>Balance</c:v>
                </c:pt>
              </c:strCache>
            </c:strRef>
          </c:tx>
          <c:spPr>
            <a:ln w="38100" cap="flat">
              <a:solidFill>
                <a:srgbClr val="800000"/>
              </a:solidFill>
              <a:prstDash val="solid"/>
              <a:round/>
            </a:ln>
            <a:effectLst/>
          </c:spPr>
          <c:marker>
            <c:symbol val="none"/>
          </c:marker>
          <c:cat>
            <c:strRef>
              <c:f>'Rta_7.7'!$D$15:$D$18</c:f>
              <c:strCache>
                <c:ptCount val="4"/>
                <c:pt idx="0">
                  <c:v>Marzo</c:v>
                </c:pt>
                <c:pt idx="1">
                  <c:v>Junio</c:v>
                </c:pt>
                <c:pt idx="2">
                  <c:v>Septiembre</c:v>
                </c:pt>
                <c:pt idx="3">
                  <c:v>Diciembre</c:v>
                </c:pt>
              </c:strCache>
            </c:strRef>
          </c:cat>
          <c:val>
            <c:numRef>
              <c:f>'Rta_7.7'!$H$15:$H$18</c:f>
              <c:numCache>
                <c:formatCode>0%</c:formatCode>
                <c:ptCount val="4"/>
                <c:pt idx="0">
                  <c:v>0.11000000000000001</c:v>
                </c:pt>
                <c:pt idx="1">
                  <c:v>0.15</c:v>
                </c:pt>
                <c:pt idx="2">
                  <c:v>0.16</c:v>
                </c:pt>
                <c:pt idx="3">
                  <c:v>0.16999999999999998</c:v>
                </c:pt>
              </c:numCache>
            </c:numRef>
          </c:val>
          <c:smooth val="0"/>
          <c:extLst>
            <c:ext xmlns:c16="http://schemas.microsoft.com/office/drawing/2014/chart" uri="{C3380CC4-5D6E-409C-BE32-E72D297353CC}">
              <c16:uniqueId val="{00000000-870D-4A21-93B3-2C9A4DAB897B}"/>
            </c:ext>
          </c:extLst>
        </c:ser>
        <c:dLbls>
          <c:showLegendKey val="0"/>
          <c:showVal val="0"/>
          <c:showCatName val="0"/>
          <c:showSerName val="0"/>
          <c:showPercent val="0"/>
          <c:showBubbleSize val="0"/>
        </c:dLbls>
        <c:smooth val="0"/>
        <c:axId val="2094734552"/>
        <c:axId val="2094734553"/>
      </c:lineChart>
      <c:catAx>
        <c:axId val="2094734552"/>
        <c:scaling>
          <c:orientation val="minMax"/>
        </c:scaling>
        <c:delete val="0"/>
        <c:axPos val="b"/>
        <c:numFmt formatCode="General" sourceLinked="1"/>
        <c:majorTickMark val="out"/>
        <c:minorTickMark val="none"/>
        <c:tickLblPos val="low"/>
        <c:spPr>
          <a:ln w="12700" cap="flat">
            <a:solidFill>
              <a:srgbClr val="808080"/>
            </a:solidFill>
            <a:prstDash val="solid"/>
            <a:round/>
          </a:ln>
        </c:spPr>
        <c:txPr>
          <a:bodyPr rot="0"/>
          <a:lstStyle/>
          <a:p>
            <a:pPr>
              <a:defRPr sz="1000" b="1" i="0" u="none" strike="noStrike">
                <a:solidFill>
                  <a:srgbClr val="000000"/>
                </a:solidFill>
                <a:latin typeface="Times New Roman"/>
              </a:defRPr>
            </a:pPr>
            <a:endParaRPr lang="es-CO"/>
          </a:p>
        </c:txPr>
        <c:crossAx val="2094734553"/>
        <c:crosses val="autoZero"/>
        <c:auto val="1"/>
        <c:lblAlgn val="ctr"/>
        <c:lblOffset val="100"/>
        <c:noMultiLvlLbl val="1"/>
      </c:catAx>
      <c:valAx>
        <c:axId val="2094734553"/>
        <c:scaling>
          <c:orientation val="minMax"/>
          <c:min val="0.1"/>
        </c:scaling>
        <c:delete val="0"/>
        <c:axPos val="l"/>
        <c:majorGridlines>
          <c:spPr>
            <a:ln w="12700" cap="flat">
              <a:solidFill>
                <a:srgbClr val="000000"/>
              </a:solidFill>
              <a:custDash>
                <a:ds d="300000" sp="300000"/>
              </a:custDash>
              <a:round/>
            </a:ln>
          </c:spPr>
        </c:majorGridlines>
        <c:numFmt formatCode="0%" sourceLinked="1"/>
        <c:majorTickMark val="out"/>
        <c:minorTickMark val="none"/>
        <c:tickLblPos val="nextTo"/>
        <c:spPr>
          <a:ln w="12700" cap="flat">
            <a:solidFill>
              <a:srgbClr val="808080"/>
            </a:solidFill>
            <a:prstDash val="solid"/>
            <a:round/>
          </a:ln>
        </c:spPr>
        <c:txPr>
          <a:bodyPr rot="0"/>
          <a:lstStyle/>
          <a:p>
            <a:pPr>
              <a:defRPr sz="1000" b="1" i="0" u="none" strike="noStrike">
                <a:solidFill>
                  <a:srgbClr val="000000"/>
                </a:solidFill>
                <a:latin typeface="Times New Roman"/>
              </a:defRPr>
            </a:pPr>
            <a:endParaRPr lang="es-CO"/>
          </a:p>
        </c:txPr>
        <c:crossAx val="2094734552"/>
        <c:crosses val="autoZero"/>
        <c:crossBetween val="between"/>
        <c:majorUnit val="1.7500000000000002E-2"/>
        <c:minorUnit val="8.7500000000000008E-3"/>
      </c:valAx>
      <c:spPr>
        <a:noFill/>
        <a:ln w="12700" cap="flat">
          <a:solidFill>
            <a:srgbClr val="808080"/>
          </a:solidFill>
          <a:prstDash val="solid"/>
          <a:round/>
        </a:ln>
        <a:effectLst/>
      </c:spPr>
    </c:plotArea>
    <c:legend>
      <c:legendPos val="r"/>
      <c:layout>
        <c:manualLayout>
          <c:xMode val="edge"/>
          <c:yMode val="edge"/>
          <c:x val="0.785026"/>
          <c:y val="0.89060700000000004"/>
          <c:w val="0.103889"/>
          <c:h val="4.9061899999999999E-2"/>
        </c:manualLayout>
      </c:layout>
      <c:overlay val="1"/>
      <c:spPr>
        <a:solidFill>
          <a:srgbClr val="FFFFFF"/>
        </a:solidFill>
        <a:ln w="3175" cap="flat">
          <a:solidFill>
            <a:srgbClr val="000000"/>
          </a:solidFill>
          <a:prstDash val="solid"/>
          <a:round/>
        </a:ln>
        <a:effectLst/>
      </c:spPr>
      <c:txPr>
        <a:bodyPr rot="0"/>
        <a:lstStyle/>
        <a:p>
          <a:pPr>
            <a:defRPr sz="920" b="0" i="0" u="none" strike="noStrike">
              <a:solidFill>
                <a:srgbClr val="000000"/>
              </a:solidFill>
              <a:latin typeface="Times New Roman"/>
            </a:defRPr>
          </a:pPr>
          <a:endParaRPr lang="es-CO"/>
        </a:p>
      </c:txPr>
    </c:legend>
    <c:plotVisOnly val="1"/>
    <c:dispBlanksAs val="gap"/>
    <c:showDLblsOverMax val="1"/>
  </c:chart>
  <c:spPr>
    <a:noFill/>
    <a:ln>
      <a:noFill/>
    </a:ln>
    <a:effectLst/>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14</xdr:col>
      <xdr:colOff>499696</xdr:colOff>
      <xdr:row>25</xdr:row>
      <xdr:rowOff>76200</xdr:rowOff>
    </xdr:to>
    <xdr:pic>
      <xdr:nvPicPr>
        <xdr:cNvPr id="3" name="Imagen 2">
          <a:extLst>
            <a:ext uri="{FF2B5EF4-FFF2-40B4-BE49-F238E27FC236}">
              <a16:creationId xmlns:a16="http://schemas.microsoft.com/office/drawing/2014/main" id="{85F1823F-C421-480D-9DC0-4C394A231C67}"/>
            </a:ext>
          </a:extLst>
        </xdr:cNvPr>
        <xdr:cNvPicPr>
          <a:picLocks noChangeAspect="1"/>
        </xdr:cNvPicPr>
      </xdr:nvPicPr>
      <xdr:blipFill>
        <a:blip xmlns:r="http://schemas.openxmlformats.org/officeDocument/2006/relationships" r:embed="rId1"/>
        <a:stretch>
          <a:fillRect/>
        </a:stretch>
      </xdr:blipFill>
      <xdr:spPr>
        <a:xfrm>
          <a:off x="5781675" y="171450"/>
          <a:ext cx="2861896" cy="4619625"/>
        </a:xfrm>
        <a:prstGeom prst="rect">
          <a:avLst/>
        </a:prstGeom>
        <a:ln>
          <a:solidFill>
            <a:schemeClr val="tx2"/>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590550</xdr:colOff>
      <xdr:row>1</xdr:row>
      <xdr:rowOff>161925</xdr:rowOff>
    </xdr:from>
    <xdr:to>
      <xdr:col>13</xdr:col>
      <xdr:colOff>257175</xdr:colOff>
      <xdr:row>9</xdr:row>
      <xdr:rowOff>50286</xdr:rowOff>
    </xdr:to>
    <xdr:pic>
      <xdr:nvPicPr>
        <xdr:cNvPr id="3" name="Imagen 2">
          <a:extLst>
            <a:ext uri="{FF2B5EF4-FFF2-40B4-BE49-F238E27FC236}">
              <a16:creationId xmlns:a16="http://schemas.microsoft.com/office/drawing/2014/main" id="{EE4EBA4B-8040-42DE-8AF8-3807EB58F2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4975" y="333375"/>
          <a:ext cx="885825" cy="13361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608869</xdr:colOff>
      <xdr:row>3</xdr:row>
      <xdr:rowOff>31439</xdr:rowOff>
    </xdr:from>
    <xdr:to>
      <xdr:col>10</xdr:col>
      <xdr:colOff>30517</xdr:colOff>
      <xdr:row>33</xdr:row>
      <xdr:rowOff>22621</xdr:rowOff>
    </xdr:to>
    <xdr:graphicFrame macro="">
      <xdr:nvGraphicFramePr>
        <xdr:cNvPr id="12" name="Gráfica de líneas 2D">
          <a:extLst>
            <a:ext uri="{FF2B5EF4-FFF2-40B4-BE49-F238E27FC236}">
              <a16:creationId xmlns:a16="http://schemas.microsoft.com/office/drawing/2014/main" id="{00000000-0008-0000-0C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70121</xdr:colOff>
      <xdr:row>1</xdr:row>
      <xdr:rowOff>72501</xdr:rowOff>
    </xdr:from>
    <xdr:to>
      <xdr:col>9</xdr:col>
      <xdr:colOff>371475</xdr:colOff>
      <xdr:row>3</xdr:row>
      <xdr:rowOff>64079</xdr:rowOff>
    </xdr:to>
    <xdr:sp macro="" textlink="">
      <xdr:nvSpPr>
        <xdr:cNvPr id="13" name="Variación anual de la demanda de energía y del PIB">
          <a:extLst>
            <a:ext uri="{FF2B5EF4-FFF2-40B4-BE49-F238E27FC236}">
              <a16:creationId xmlns:a16="http://schemas.microsoft.com/office/drawing/2014/main" id="{00000000-0008-0000-0C00-00000D000000}"/>
            </a:ext>
          </a:extLst>
        </xdr:cNvPr>
        <xdr:cNvSpPr txBox="1"/>
      </xdr:nvSpPr>
      <xdr:spPr>
        <a:xfrm>
          <a:off x="1403621" y="234426"/>
          <a:ext cx="4968604" cy="315428"/>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0" tIns="0" rIns="0" bIns="0" numCol="1" anchor="t">
          <a:noAutofit/>
        </a:bodyPr>
        <a:lstStyle/>
        <a:p>
          <a:pPr marL="0" marR="0" indent="0" algn="l" defTabSz="457200" latinLnBrk="0">
            <a:lnSpc>
              <a:spcPct val="100000"/>
            </a:lnSpc>
            <a:spcBef>
              <a:spcPts val="0"/>
            </a:spcBef>
            <a:spcAft>
              <a:spcPts val="0"/>
            </a:spcAft>
            <a:buClrTx/>
            <a:buSzTx/>
            <a:buFontTx/>
            <a:buNone/>
            <a:tabLst/>
            <a:defRPr sz="1000" b="0" i="0" u="none" strike="noStrike" cap="none" spc="0" baseline="0">
              <a:solidFill>
                <a:srgbClr val="000000"/>
              </a:solidFill>
              <a:uFillTx/>
              <a:latin typeface="Arial"/>
              <a:ea typeface="Arial"/>
              <a:cs typeface="Arial"/>
              <a:sym typeface="Arial"/>
            </a:defRPr>
          </a:pPr>
          <a:r>
            <a:rPr sz="1600" b="1" i="0" u="none" strike="noStrike" cap="none" spc="0" baseline="0">
              <a:solidFill>
                <a:srgbClr val="000000"/>
              </a:solidFill>
              <a:uFillTx/>
              <a:latin typeface="Times New Roman"/>
              <a:ea typeface="Times New Roman"/>
              <a:cs typeface="Times New Roman"/>
              <a:sym typeface="Times New Roman"/>
            </a:rPr>
            <a:t>Variación anual de la demanda de energía y del PIB</a:t>
          </a:r>
        </a:p>
      </xdr:txBody>
    </xdr:sp>
    <xdr:clientData/>
  </xdr:twoCellAnchor>
  <xdr:twoCellAnchor editAs="oneCell">
    <xdr:from>
      <xdr:col>11</xdr:col>
      <xdr:colOff>190500</xdr:colOff>
      <xdr:row>1</xdr:row>
      <xdr:rowOff>85725</xdr:rowOff>
    </xdr:from>
    <xdr:to>
      <xdr:col>12</xdr:col>
      <xdr:colOff>409575</xdr:colOff>
      <xdr:row>9</xdr:row>
      <xdr:rowOff>126486</xdr:rowOff>
    </xdr:to>
    <xdr:pic>
      <xdr:nvPicPr>
        <xdr:cNvPr id="3" name="Imagen 2">
          <a:extLst>
            <a:ext uri="{FF2B5EF4-FFF2-40B4-BE49-F238E27FC236}">
              <a16:creationId xmlns:a16="http://schemas.microsoft.com/office/drawing/2014/main" id="{4B8483DF-4513-4595-9701-740BF30233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750" y="247650"/>
          <a:ext cx="885825" cy="133616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38100</xdr:colOff>
      <xdr:row>2</xdr:row>
      <xdr:rowOff>38100</xdr:rowOff>
    </xdr:from>
    <xdr:to>
      <xdr:col>13</xdr:col>
      <xdr:colOff>314325</xdr:colOff>
      <xdr:row>9</xdr:row>
      <xdr:rowOff>136011</xdr:rowOff>
    </xdr:to>
    <xdr:pic>
      <xdr:nvPicPr>
        <xdr:cNvPr id="3" name="Imagen 2">
          <a:extLst>
            <a:ext uri="{FF2B5EF4-FFF2-40B4-BE49-F238E27FC236}">
              <a16:creationId xmlns:a16="http://schemas.microsoft.com/office/drawing/2014/main" id="{7EC0602E-5B53-4AC0-B1AC-A1E62C5AE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96375" y="381000"/>
          <a:ext cx="885825" cy="1336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378107</xdr:colOff>
      <xdr:row>2</xdr:row>
      <xdr:rowOff>104340</xdr:rowOff>
    </xdr:from>
    <xdr:to>
      <xdr:col>10</xdr:col>
      <xdr:colOff>446098</xdr:colOff>
      <xdr:row>34</xdr:row>
      <xdr:rowOff>24874</xdr:rowOff>
    </xdr:to>
    <xdr:graphicFrame macro="">
      <xdr:nvGraphicFramePr>
        <xdr:cNvPr id="2" name="Gráfica de líneas 2D">
          <a:extLst>
            <a:ext uri="{FF2B5EF4-FFF2-40B4-BE49-F238E27FC236}">
              <a16:creationId xmlns:a16="http://schemas.microsoft.com/office/drawing/2014/main" id="{41972239-35B9-4A60-B211-9448F228F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253008</xdr:colOff>
      <xdr:row>2</xdr:row>
      <xdr:rowOff>0</xdr:rowOff>
    </xdr:from>
    <xdr:to>
      <xdr:col>13</xdr:col>
      <xdr:colOff>469107</xdr:colOff>
      <xdr:row>10</xdr:row>
      <xdr:rowOff>26474</xdr:rowOff>
    </xdr:to>
    <xdr:pic>
      <xdr:nvPicPr>
        <xdr:cNvPr id="4" name="Imagen 3">
          <a:extLst>
            <a:ext uri="{FF2B5EF4-FFF2-40B4-BE49-F238E27FC236}">
              <a16:creationId xmlns:a16="http://schemas.microsoft.com/office/drawing/2014/main" id="{9375C115-5805-4DBF-AAA6-B28516D20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89727" y="327422"/>
          <a:ext cx="885825" cy="133616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66675</xdr:colOff>
      <xdr:row>3</xdr:row>
      <xdr:rowOff>123825</xdr:rowOff>
    </xdr:from>
    <xdr:to>
      <xdr:col>13</xdr:col>
      <xdr:colOff>342900</xdr:colOff>
      <xdr:row>11</xdr:row>
      <xdr:rowOff>69336</xdr:rowOff>
    </xdr:to>
    <xdr:pic>
      <xdr:nvPicPr>
        <xdr:cNvPr id="3" name="Imagen 2">
          <a:extLst>
            <a:ext uri="{FF2B5EF4-FFF2-40B4-BE49-F238E27FC236}">
              <a16:creationId xmlns:a16="http://schemas.microsoft.com/office/drawing/2014/main" id="{1279EF7F-961F-468B-886C-62968CD3D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4800" y="638175"/>
          <a:ext cx="885825" cy="133616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895350</xdr:colOff>
      <xdr:row>3</xdr:row>
      <xdr:rowOff>152400</xdr:rowOff>
    </xdr:from>
    <xdr:to>
      <xdr:col>12</xdr:col>
      <xdr:colOff>457200</xdr:colOff>
      <xdr:row>10</xdr:row>
      <xdr:rowOff>97911</xdr:rowOff>
    </xdr:to>
    <xdr:pic>
      <xdr:nvPicPr>
        <xdr:cNvPr id="3" name="Imagen 2">
          <a:extLst>
            <a:ext uri="{FF2B5EF4-FFF2-40B4-BE49-F238E27FC236}">
              <a16:creationId xmlns:a16="http://schemas.microsoft.com/office/drawing/2014/main" id="{57A34CD2-0E6E-4CD8-B300-894D2508CF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3175" y="666750"/>
          <a:ext cx="885825" cy="133616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815602</xdr:colOff>
      <xdr:row>41</xdr:row>
      <xdr:rowOff>138210</xdr:rowOff>
    </xdr:from>
    <xdr:to>
      <xdr:col>5</xdr:col>
      <xdr:colOff>251445</xdr:colOff>
      <xdr:row>44</xdr:row>
      <xdr:rowOff>23459</xdr:rowOff>
    </xdr:to>
    <xdr:pic>
      <xdr:nvPicPr>
        <xdr:cNvPr id="17" name="image.pdf" descr="image.pdf">
          <a:extLst>
            <a:ext uri="{FF2B5EF4-FFF2-40B4-BE49-F238E27FC236}">
              <a16:creationId xmlns:a16="http://schemas.microsoft.com/office/drawing/2014/main" id="{00000000-0008-0000-1100-000011000000}"/>
            </a:ext>
          </a:extLst>
        </xdr:cNvPr>
        <xdr:cNvPicPr>
          <a:picLocks noChangeAspect="1"/>
        </xdr:cNvPicPr>
      </xdr:nvPicPr>
      <xdr:blipFill>
        <a:blip xmlns:r="http://schemas.openxmlformats.org/officeDocument/2006/relationships" r:embed="rId1"/>
        <a:stretch>
          <a:fillRect/>
        </a:stretch>
      </xdr:blipFill>
      <xdr:spPr>
        <a:xfrm>
          <a:off x="1857002" y="7040025"/>
          <a:ext cx="2928344" cy="428175"/>
        </a:xfrm>
        <a:prstGeom prst="rect">
          <a:avLst/>
        </a:prstGeom>
        <a:ln w="12700" cap="flat">
          <a:noFill/>
          <a:miter lim="400000"/>
        </a:ln>
        <a:effectLst/>
      </xdr:spPr>
    </xdr:pic>
    <xdr:clientData/>
  </xdr:twoCellAnchor>
  <xdr:twoCellAnchor>
    <xdr:from>
      <xdr:col>7</xdr:col>
      <xdr:colOff>305593</xdr:colOff>
      <xdr:row>40</xdr:row>
      <xdr:rowOff>129210</xdr:rowOff>
    </xdr:from>
    <xdr:to>
      <xdr:col>10</xdr:col>
      <xdr:colOff>294679</xdr:colOff>
      <xdr:row>45</xdr:row>
      <xdr:rowOff>138210</xdr:rowOff>
    </xdr:to>
    <xdr:pic>
      <xdr:nvPicPr>
        <xdr:cNvPr id="18" name="image.pdf" descr="image.pdf">
          <a:extLst>
            <a:ext uri="{FF2B5EF4-FFF2-40B4-BE49-F238E27FC236}">
              <a16:creationId xmlns:a16="http://schemas.microsoft.com/office/drawing/2014/main" id="{00000000-0008-0000-1100-000012000000}"/>
            </a:ext>
          </a:extLst>
        </xdr:cNvPr>
        <xdr:cNvPicPr>
          <a:picLocks noChangeAspect="1"/>
        </xdr:cNvPicPr>
      </xdr:nvPicPr>
      <xdr:blipFill>
        <a:blip xmlns:r="http://schemas.openxmlformats.org/officeDocument/2006/relationships" r:embed="rId2"/>
        <a:stretch>
          <a:fillRect/>
        </a:stretch>
      </xdr:blipFill>
      <xdr:spPr>
        <a:xfrm>
          <a:off x="7100093" y="6840525"/>
          <a:ext cx="2084587" cy="932926"/>
        </a:xfrm>
        <a:prstGeom prst="rect">
          <a:avLst/>
        </a:prstGeom>
        <a:ln w="12700" cap="flat">
          <a:noFill/>
          <a:miter lim="400000"/>
        </a:ln>
        <a:effectLst/>
      </xdr:spPr>
    </xdr:pic>
    <xdr:clientData/>
  </xdr:twoCellAnchor>
  <xdr:twoCellAnchor editAs="oneCell">
    <xdr:from>
      <xdr:col>14</xdr:col>
      <xdr:colOff>76200</xdr:colOff>
      <xdr:row>4</xdr:row>
      <xdr:rowOff>123825</xdr:rowOff>
    </xdr:from>
    <xdr:to>
      <xdr:col>15</xdr:col>
      <xdr:colOff>352425</xdr:colOff>
      <xdr:row>12</xdr:row>
      <xdr:rowOff>59811</xdr:rowOff>
    </xdr:to>
    <xdr:pic>
      <xdr:nvPicPr>
        <xdr:cNvPr id="3" name="Imagen 2">
          <a:extLst>
            <a:ext uri="{FF2B5EF4-FFF2-40B4-BE49-F238E27FC236}">
              <a16:creationId xmlns:a16="http://schemas.microsoft.com/office/drawing/2014/main" id="{4EAD76E7-EE72-4BD7-B890-A169AFC2CA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77475" y="771525"/>
          <a:ext cx="885825" cy="1336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123825</xdr:colOff>
      <xdr:row>1</xdr:row>
      <xdr:rowOff>9525</xdr:rowOff>
    </xdr:from>
    <xdr:to>
      <xdr:col>15</xdr:col>
      <xdr:colOff>419100</xdr:colOff>
      <xdr:row>8</xdr:row>
      <xdr:rowOff>31236</xdr:rowOff>
    </xdr:to>
    <xdr:pic>
      <xdr:nvPicPr>
        <xdr:cNvPr id="6" name="Imagen 5">
          <a:extLst>
            <a:ext uri="{FF2B5EF4-FFF2-40B4-BE49-F238E27FC236}">
              <a16:creationId xmlns:a16="http://schemas.microsoft.com/office/drawing/2014/main" id="{2FE1CCE1-6852-7383-D79D-3B670CE19E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190500"/>
          <a:ext cx="885825" cy="1336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247650</xdr:colOff>
      <xdr:row>2</xdr:row>
      <xdr:rowOff>19050</xdr:rowOff>
    </xdr:from>
    <xdr:to>
      <xdr:col>14</xdr:col>
      <xdr:colOff>542925</xdr:colOff>
      <xdr:row>9</xdr:row>
      <xdr:rowOff>78861</xdr:rowOff>
    </xdr:to>
    <xdr:pic>
      <xdr:nvPicPr>
        <xdr:cNvPr id="2" name="Imagen 1">
          <a:extLst>
            <a:ext uri="{FF2B5EF4-FFF2-40B4-BE49-F238E27FC236}">
              <a16:creationId xmlns:a16="http://schemas.microsoft.com/office/drawing/2014/main" id="{FFFC0B2E-0429-489F-B87B-8CECBE65E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77200" y="361950"/>
          <a:ext cx="885825" cy="1336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647700</xdr:colOff>
      <xdr:row>1</xdr:row>
      <xdr:rowOff>114300</xdr:rowOff>
    </xdr:from>
    <xdr:to>
      <xdr:col>12</xdr:col>
      <xdr:colOff>209550</xdr:colOff>
      <xdr:row>9</xdr:row>
      <xdr:rowOff>2661</xdr:rowOff>
    </xdr:to>
    <xdr:pic>
      <xdr:nvPicPr>
        <xdr:cNvPr id="3" name="Imagen 2">
          <a:extLst>
            <a:ext uri="{FF2B5EF4-FFF2-40B4-BE49-F238E27FC236}">
              <a16:creationId xmlns:a16="http://schemas.microsoft.com/office/drawing/2014/main" id="{B7D3DDE2-28B1-4788-BC09-F4C2553FEB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7100" y="285750"/>
          <a:ext cx="885825" cy="1336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847725</xdr:colOff>
      <xdr:row>1</xdr:row>
      <xdr:rowOff>104775</xdr:rowOff>
    </xdr:from>
    <xdr:to>
      <xdr:col>12</xdr:col>
      <xdr:colOff>361950</xdr:colOff>
      <xdr:row>8</xdr:row>
      <xdr:rowOff>193161</xdr:rowOff>
    </xdr:to>
    <xdr:pic>
      <xdr:nvPicPr>
        <xdr:cNvPr id="3" name="Imagen 2">
          <a:extLst>
            <a:ext uri="{FF2B5EF4-FFF2-40B4-BE49-F238E27FC236}">
              <a16:creationId xmlns:a16="http://schemas.microsoft.com/office/drawing/2014/main" id="{31154705-4278-4E9F-8945-5CDBF23A5A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62875" y="276225"/>
          <a:ext cx="885825" cy="1336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533400</xdr:colOff>
      <xdr:row>3</xdr:row>
      <xdr:rowOff>47625</xdr:rowOff>
    </xdr:from>
    <xdr:to>
      <xdr:col>13</xdr:col>
      <xdr:colOff>238125</xdr:colOff>
      <xdr:row>10</xdr:row>
      <xdr:rowOff>78861</xdr:rowOff>
    </xdr:to>
    <xdr:pic>
      <xdr:nvPicPr>
        <xdr:cNvPr id="2" name="Imagen 1">
          <a:extLst>
            <a:ext uri="{FF2B5EF4-FFF2-40B4-BE49-F238E27FC236}">
              <a16:creationId xmlns:a16="http://schemas.microsoft.com/office/drawing/2014/main" id="{17411429-D858-44DD-B5A7-FA24B62D52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925" y="561975"/>
          <a:ext cx="885825" cy="13361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9525</xdr:colOff>
      <xdr:row>4</xdr:row>
      <xdr:rowOff>152400</xdr:rowOff>
    </xdr:from>
    <xdr:to>
      <xdr:col>16</xdr:col>
      <xdr:colOff>285750</xdr:colOff>
      <xdr:row>11</xdr:row>
      <xdr:rowOff>78861</xdr:rowOff>
    </xdr:to>
    <xdr:pic>
      <xdr:nvPicPr>
        <xdr:cNvPr id="3" name="Imagen 2">
          <a:extLst>
            <a:ext uri="{FF2B5EF4-FFF2-40B4-BE49-F238E27FC236}">
              <a16:creationId xmlns:a16="http://schemas.microsoft.com/office/drawing/2014/main" id="{2D91BE2B-FAB0-4619-9E09-7BD341AC54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0" y="838200"/>
          <a:ext cx="885825" cy="13361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392955</xdr:colOff>
      <xdr:row>1</xdr:row>
      <xdr:rowOff>150564</xdr:rowOff>
    </xdr:from>
    <xdr:to>
      <xdr:col>10</xdr:col>
      <xdr:colOff>117096</xdr:colOff>
      <xdr:row>34</xdr:row>
      <xdr:rowOff>26497</xdr:rowOff>
    </xdr:to>
    <xdr:graphicFrame macro="">
      <xdr:nvGraphicFramePr>
        <xdr:cNvPr id="2" name="Gráfica de líneas 2D">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17015</xdr:colOff>
      <xdr:row>5</xdr:row>
      <xdr:rowOff>116437</xdr:rowOff>
    </xdr:from>
    <xdr:to>
      <xdr:col>4</xdr:col>
      <xdr:colOff>84014</xdr:colOff>
      <xdr:row>8</xdr:row>
      <xdr:rowOff>36655</xdr:rowOff>
    </xdr:to>
    <xdr:sp macro="" textlink="">
      <xdr:nvSpPr>
        <xdr:cNvPr id="3" name="Óvalo">
          <a:extLst>
            <a:ext uri="{FF2B5EF4-FFF2-40B4-BE49-F238E27FC236}">
              <a16:creationId xmlns:a16="http://schemas.microsoft.com/office/drawing/2014/main" id="{00000000-0008-0000-0800-000003000000}"/>
            </a:ext>
          </a:extLst>
        </xdr:cNvPr>
        <xdr:cNvSpPr/>
      </xdr:nvSpPr>
      <xdr:spPr>
        <a:xfrm>
          <a:off x="2303015" y="941937"/>
          <a:ext cx="829000" cy="415519"/>
        </a:xfrm>
        <a:prstGeom prst="ellipse">
          <a:avLst/>
        </a:prstGeom>
        <a:noFill/>
        <a:ln w="19050" cap="flat">
          <a:solidFill>
            <a:srgbClr val="000000"/>
          </a:solidFill>
          <a:prstDash val="solid"/>
          <a:round/>
        </a:ln>
        <a:effectLst/>
      </xdr:spPr>
      <xdr:txBody>
        <a:bodyPr/>
        <a:lstStyle/>
        <a:p>
          <a:endParaRPr/>
        </a:p>
      </xdr:txBody>
    </xdr:sp>
    <xdr:clientData/>
  </xdr:twoCellAnchor>
  <xdr:twoCellAnchor>
    <xdr:from>
      <xdr:col>6</xdr:col>
      <xdr:colOff>265631</xdr:colOff>
      <xdr:row>5</xdr:row>
      <xdr:rowOff>60246</xdr:rowOff>
    </xdr:from>
    <xdr:to>
      <xdr:col>7</xdr:col>
      <xdr:colOff>360769</xdr:colOff>
      <xdr:row>7</xdr:row>
      <xdr:rowOff>145564</xdr:rowOff>
    </xdr:to>
    <xdr:sp macro="" textlink="">
      <xdr:nvSpPr>
        <xdr:cNvPr id="4" name="Óvalo">
          <a:extLst>
            <a:ext uri="{FF2B5EF4-FFF2-40B4-BE49-F238E27FC236}">
              <a16:creationId xmlns:a16="http://schemas.microsoft.com/office/drawing/2014/main" id="{00000000-0008-0000-0800-000004000000}"/>
            </a:ext>
          </a:extLst>
        </xdr:cNvPr>
        <xdr:cNvSpPr/>
      </xdr:nvSpPr>
      <xdr:spPr>
        <a:xfrm>
          <a:off x="4837631" y="885746"/>
          <a:ext cx="857139" cy="415519"/>
        </a:xfrm>
        <a:prstGeom prst="ellipse">
          <a:avLst/>
        </a:prstGeom>
        <a:noFill/>
        <a:ln w="19050" cap="flat">
          <a:solidFill>
            <a:srgbClr val="000000"/>
          </a:solidFill>
          <a:prstDash val="solid"/>
          <a:round/>
        </a:ln>
        <a:effectLst/>
      </xdr:spPr>
      <xdr:txBody>
        <a:bodyPr/>
        <a:lstStyle/>
        <a:p>
          <a:endParaRPr/>
        </a:p>
      </xdr:txBody>
    </xdr:sp>
    <xdr:clientData/>
  </xdr:twoCellAnchor>
  <xdr:twoCellAnchor>
    <xdr:from>
      <xdr:col>9</xdr:col>
      <xdr:colOff>122475</xdr:colOff>
      <xdr:row>5</xdr:row>
      <xdr:rowOff>51374</xdr:rowOff>
    </xdr:from>
    <xdr:to>
      <xdr:col>10</xdr:col>
      <xdr:colOff>206790</xdr:colOff>
      <xdr:row>7</xdr:row>
      <xdr:rowOff>130777</xdr:rowOff>
    </xdr:to>
    <xdr:sp macro="" textlink="">
      <xdr:nvSpPr>
        <xdr:cNvPr id="5" name="Óvalo">
          <a:extLst>
            <a:ext uri="{FF2B5EF4-FFF2-40B4-BE49-F238E27FC236}">
              <a16:creationId xmlns:a16="http://schemas.microsoft.com/office/drawing/2014/main" id="{00000000-0008-0000-0800-000005000000}"/>
            </a:ext>
          </a:extLst>
        </xdr:cNvPr>
        <xdr:cNvSpPr/>
      </xdr:nvSpPr>
      <xdr:spPr>
        <a:xfrm>
          <a:off x="6980475" y="876874"/>
          <a:ext cx="846316" cy="409604"/>
        </a:xfrm>
        <a:prstGeom prst="ellipse">
          <a:avLst/>
        </a:prstGeom>
        <a:noFill/>
        <a:ln w="19050" cap="flat">
          <a:solidFill>
            <a:srgbClr val="000000"/>
          </a:solidFill>
          <a:prstDash val="solid"/>
          <a:round/>
        </a:ln>
        <a:effectLst/>
      </xdr:spPr>
      <xdr:txBody>
        <a:bodyPr/>
        <a:lstStyle/>
        <a:p>
          <a:endParaRPr/>
        </a:p>
      </xdr:txBody>
    </xdr:sp>
    <xdr:clientData/>
  </xdr:twoCellAnchor>
  <xdr:twoCellAnchor>
    <xdr:from>
      <xdr:col>3</xdr:col>
      <xdr:colOff>268096</xdr:colOff>
      <xdr:row>8</xdr:row>
      <xdr:rowOff>36655</xdr:rowOff>
    </xdr:from>
    <xdr:to>
      <xdr:col>3</xdr:col>
      <xdr:colOff>519176</xdr:colOff>
      <xdr:row>11</xdr:row>
      <xdr:rowOff>135796</xdr:rowOff>
    </xdr:to>
    <xdr:sp macro="" textlink="">
      <xdr:nvSpPr>
        <xdr:cNvPr id="6" name="Línea">
          <a:extLst>
            <a:ext uri="{FF2B5EF4-FFF2-40B4-BE49-F238E27FC236}">
              <a16:creationId xmlns:a16="http://schemas.microsoft.com/office/drawing/2014/main" id="{00000000-0008-0000-0800-000006000000}"/>
            </a:ext>
          </a:extLst>
        </xdr:cNvPr>
        <xdr:cNvSpPr/>
      </xdr:nvSpPr>
      <xdr:spPr>
        <a:xfrm>
          <a:off x="2554096" y="1357455"/>
          <a:ext cx="251081" cy="594442"/>
        </a:xfrm>
        <a:prstGeom prst="line">
          <a:avLst/>
        </a:prstGeom>
        <a:noFill/>
        <a:ln w="9525" cap="flat">
          <a:solidFill>
            <a:srgbClr val="000000"/>
          </a:solidFill>
          <a:prstDash val="solid"/>
          <a:round/>
          <a:tailEnd type="triangle" w="med" len="med"/>
        </a:ln>
        <a:effectLst/>
      </xdr:spPr>
      <xdr:txBody>
        <a:bodyPr/>
        <a:lstStyle/>
        <a:p>
          <a:endParaRPr/>
        </a:p>
      </xdr:txBody>
    </xdr:sp>
    <xdr:clientData/>
  </xdr:twoCellAnchor>
  <xdr:twoCellAnchor>
    <xdr:from>
      <xdr:col>3</xdr:col>
      <xdr:colOff>276478</xdr:colOff>
      <xdr:row>11</xdr:row>
      <xdr:rowOff>144511</xdr:rowOff>
    </xdr:from>
    <xdr:to>
      <xdr:col>4</xdr:col>
      <xdr:colOff>693970</xdr:colOff>
      <xdr:row>13</xdr:row>
      <xdr:rowOff>31196</xdr:rowOff>
    </xdr:to>
    <xdr:sp macro="" textlink="">
      <xdr:nvSpPr>
        <xdr:cNvPr id="7" name="Estacionalidad">
          <a:extLst>
            <a:ext uri="{FF2B5EF4-FFF2-40B4-BE49-F238E27FC236}">
              <a16:creationId xmlns:a16="http://schemas.microsoft.com/office/drawing/2014/main" id="{00000000-0008-0000-0800-000007000000}"/>
            </a:ext>
          </a:extLst>
        </xdr:cNvPr>
        <xdr:cNvSpPr txBox="1"/>
      </xdr:nvSpPr>
      <xdr:spPr>
        <a:xfrm>
          <a:off x="2562478" y="1960611"/>
          <a:ext cx="1179493" cy="216886"/>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0" tIns="0" rIns="0" bIns="0" numCol="1" anchor="t">
          <a:noAutofit/>
        </a:bodyPr>
        <a:lstStyle/>
        <a:p>
          <a:pPr marL="0" marR="0" indent="0" algn="l" defTabSz="457200" latinLnBrk="0">
            <a:lnSpc>
              <a:spcPct val="100000"/>
            </a:lnSpc>
            <a:spcBef>
              <a:spcPts val="0"/>
            </a:spcBef>
            <a:spcAft>
              <a:spcPts val="0"/>
            </a:spcAft>
            <a:buClrTx/>
            <a:buSzTx/>
            <a:buFontTx/>
            <a:buNone/>
            <a:tabLst/>
            <a:defRPr sz="1000" b="0" i="0" u="none" strike="noStrike" cap="none" spc="0" baseline="0">
              <a:solidFill>
                <a:srgbClr val="000000"/>
              </a:solidFill>
              <a:uFillTx/>
              <a:latin typeface="Arial"/>
              <a:ea typeface="Arial"/>
              <a:cs typeface="Arial"/>
              <a:sym typeface="Arial"/>
            </a:defRPr>
          </a:pPr>
          <a:r>
            <a:rPr sz="1000" b="1" i="0" u="none" strike="noStrike" cap="none" spc="0" baseline="0">
              <a:solidFill>
                <a:srgbClr val="000000"/>
              </a:solidFill>
              <a:uFillTx/>
              <a:latin typeface="Times New Roman"/>
              <a:ea typeface="Times New Roman"/>
              <a:cs typeface="Times New Roman"/>
              <a:sym typeface="Times New Roman"/>
            </a:rPr>
            <a:t>Estacionalidad</a:t>
          </a:r>
        </a:p>
      </xdr:txBody>
    </xdr:sp>
    <xdr:clientData/>
  </xdr:twoCellAnchor>
  <xdr:oneCellAnchor>
    <xdr:from>
      <xdr:col>1</xdr:col>
      <xdr:colOff>53474</xdr:colOff>
      <xdr:row>33</xdr:row>
      <xdr:rowOff>66842</xdr:rowOff>
    </xdr:from>
    <xdr:ext cx="895684" cy="468075"/>
    <xdr:sp macro="" textlink="">
      <xdr:nvSpPr>
        <xdr:cNvPr id="8" name="CuadroTexto 7">
          <a:extLst>
            <a:ext uri="{FF2B5EF4-FFF2-40B4-BE49-F238E27FC236}">
              <a16:creationId xmlns:a16="http://schemas.microsoft.com/office/drawing/2014/main" id="{1335D5A5-7D61-E1B5-816F-3C4B11A561C2}"/>
            </a:ext>
          </a:extLst>
        </xdr:cNvPr>
        <xdr:cNvSpPr txBox="1"/>
      </xdr:nvSpPr>
      <xdr:spPr>
        <a:xfrm>
          <a:off x="755316" y="5581316"/>
          <a:ext cx="895684" cy="4680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Feb</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a:p>
          <a:pPr marL="0" marR="0" indent="0" algn="l" defTabSz="914400" rtl="0" fontAlgn="auto" latinLnBrk="0" hangingPunct="0">
            <a:lnSpc>
              <a:spcPct val="100000"/>
            </a:lnSpc>
            <a:spcBef>
              <a:spcPts val="0"/>
            </a:spcBef>
            <a:spcAft>
              <a:spcPts val="0"/>
            </a:spcAft>
            <a:buClrTx/>
            <a:buSzTx/>
            <a:buFontTx/>
            <a:buNone/>
            <a:tabLst/>
          </a:pP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oneCellAnchor>
    <xdr:from>
      <xdr:col>1</xdr:col>
      <xdr:colOff>566822</xdr:colOff>
      <xdr:row>33</xdr:row>
      <xdr:rowOff>65505</xdr:rowOff>
    </xdr:from>
    <xdr:ext cx="895684" cy="264558"/>
    <xdr:sp macro="" textlink="">
      <xdr:nvSpPr>
        <xdr:cNvPr id="9" name="CuadroTexto 8">
          <a:extLst>
            <a:ext uri="{FF2B5EF4-FFF2-40B4-BE49-F238E27FC236}">
              <a16:creationId xmlns:a16="http://schemas.microsoft.com/office/drawing/2014/main" id="{BAB003D8-CFE0-4A18-9DB4-7258681BE4D7}"/>
            </a:ext>
          </a:extLst>
        </xdr:cNvPr>
        <xdr:cNvSpPr txBox="1"/>
      </xdr:nvSpPr>
      <xdr:spPr>
        <a:xfrm>
          <a:off x="1268664" y="5579979"/>
          <a:ext cx="895684"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Marzo</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oneCellAnchor>
    <xdr:from>
      <xdr:col>2</xdr:col>
      <xdr:colOff>398381</xdr:colOff>
      <xdr:row>33</xdr:row>
      <xdr:rowOff>84221</xdr:rowOff>
    </xdr:from>
    <xdr:ext cx="895684" cy="264558"/>
    <xdr:sp macro="" textlink="">
      <xdr:nvSpPr>
        <xdr:cNvPr id="10" name="CuadroTexto 9">
          <a:extLst>
            <a:ext uri="{FF2B5EF4-FFF2-40B4-BE49-F238E27FC236}">
              <a16:creationId xmlns:a16="http://schemas.microsoft.com/office/drawing/2014/main" id="{212E47A8-AE3A-42FD-BA05-7AF2F8211ED8}"/>
            </a:ext>
          </a:extLst>
        </xdr:cNvPr>
        <xdr:cNvSpPr txBox="1"/>
      </xdr:nvSpPr>
      <xdr:spPr>
        <a:xfrm>
          <a:off x="1802065" y="5598695"/>
          <a:ext cx="895684"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Abril</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oneCellAnchor>
    <xdr:from>
      <xdr:col>3</xdr:col>
      <xdr:colOff>193842</xdr:colOff>
      <xdr:row>33</xdr:row>
      <xdr:rowOff>80210</xdr:rowOff>
    </xdr:from>
    <xdr:ext cx="895684" cy="264558"/>
    <xdr:sp macro="" textlink="">
      <xdr:nvSpPr>
        <xdr:cNvPr id="11" name="CuadroTexto 10">
          <a:extLst>
            <a:ext uri="{FF2B5EF4-FFF2-40B4-BE49-F238E27FC236}">
              <a16:creationId xmlns:a16="http://schemas.microsoft.com/office/drawing/2014/main" id="{807D64DA-6660-436F-BC2F-57D54A4CE0E5}"/>
            </a:ext>
          </a:extLst>
        </xdr:cNvPr>
        <xdr:cNvSpPr txBox="1"/>
      </xdr:nvSpPr>
      <xdr:spPr>
        <a:xfrm>
          <a:off x="2299368" y="5594684"/>
          <a:ext cx="895684"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Mayo</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oneCellAnchor>
    <xdr:from>
      <xdr:col>4</xdr:col>
      <xdr:colOff>13369</xdr:colOff>
      <xdr:row>33</xdr:row>
      <xdr:rowOff>80210</xdr:rowOff>
    </xdr:from>
    <xdr:ext cx="895684" cy="264558"/>
    <xdr:sp macro="" textlink="">
      <xdr:nvSpPr>
        <xdr:cNvPr id="12" name="CuadroTexto 11">
          <a:extLst>
            <a:ext uri="{FF2B5EF4-FFF2-40B4-BE49-F238E27FC236}">
              <a16:creationId xmlns:a16="http://schemas.microsoft.com/office/drawing/2014/main" id="{256204A6-C119-4B70-9E95-B621C27170B1}"/>
            </a:ext>
          </a:extLst>
        </xdr:cNvPr>
        <xdr:cNvSpPr txBox="1"/>
      </xdr:nvSpPr>
      <xdr:spPr>
        <a:xfrm>
          <a:off x="2820737" y="5594684"/>
          <a:ext cx="895684"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Junio</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oneCellAnchor>
    <xdr:from>
      <xdr:col>4</xdr:col>
      <xdr:colOff>528053</xdr:colOff>
      <xdr:row>33</xdr:row>
      <xdr:rowOff>80210</xdr:rowOff>
    </xdr:from>
    <xdr:ext cx="895684" cy="264558"/>
    <xdr:sp macro="" textlink="">
      <xdr:nvSpPr>
        <xdr:cNvPr id="13" name="CuadroTexto 12">
          <a:extLst>
            <a:ext uri="{FF2B5EF4-FFF2-40B4-BE49-F238E27FC236}">
              <a16:creationId xmlns:a16="http://schemas.microsoft.com/office/drawing/2014/main" id="{99F42F44-CD1D-4F99-8C50-5004C3C6A157}"/>
            </a:ext>
          </a:extLst>
        </xdr:cNvPr>
        <xdr:cNvSpPr txBox="1"/>
      </xdr:nvSpPr>
      <xdr:spPr>
        <a:xfrm>
          <a:off x="3335421" y="5594684"/>
          <a:ext cx="895684"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Julio</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oneCellAnchor>
    <xdr:from>
      <xdr:col>5</xdr:col>
      <xdr:colOff>307474</xdr:colOff>
      <xdr:row>33</xdr:row>
      <xdr:rowOff>80210</xdr:rowOff>
    </xdr:from>
    <xdr:ext cx="895684" cy="264558"/>
    <xdr:sp macro="" textlink="">
      <xdr:nvSpPr>
        <xdr:cNvPr id="14" name="CuadroTexto 13">
          <a:extLst>
            <a:ext uri="{FF2B5EF4-FFF2-40B4-BE49-F238E27FC236}">
              <a16:creationId xmlns:a16="http://schemas.microsoft.com/office/drawing/2014/main" id="{685AECCA-8070-4F28-A374-8C44CEE4B2CF}"/>
            </a:ext>
          </a:extLst>
        </xdr:cNvPr>
        <xdr:cNvSpPr txBox="1"/>
      </xdr:nvSpPr>
      <xdr:spPr>
        <a:xfrm>
          <a:off x="3816685" y="5594684"/>
          <a:ext cx="895684"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Agosto</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oneCellAnchor>
    <xdr:from>
      <xdr:col>6</xdr:col>
      <xdr:colOff>207211</xdr:colOff>
      <xdr:row>33</xdr:row>
      <xdr:rowOff>80210</xdr:rowOff>
    </xdr:from>
    <xdr:ext cx="895684" cy="264558"/>
    <xdr:sp macro="" textlink="">
      <xdr:nvSpPr>
        <xdr:cNvPr id="15" name="CuadroTexto 14">
          <a:extLst>
            <a:ext uri="{FF2B5EF4-FFF2-40B4-BE49-F238E27FC236}">
              <a16:creationId xmlns:a16="http://schemas.microsoft.com/office/drawing/2014/main" id="{50ECBE32-AC28-4C02-B992-8E1862D4C0BC}"/>
            </a:ext>
          </a:extLst>
        </xdr:cNvPr>
        <xdr:cNvSpPr txBox="1"/>
      </xdr:nvSpPr>
      <xdr:spPr>
        <a:xfrm>
          <a:off x="4418264" y="5594684"/>
          <a:ext cx="895684"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Sept</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oneCellAnchor>
    <xdr:from>
      <xdr:col>7</xdr:col>
      <xdr:colOff>60158</xdr:colOff>
      <xdr:row>33</xdr:row>
      <xdr:rowOff>86894</xdr:rowOff>
    </xdr:from>
    <xdr:ext cx="895684" cy="264558"/>
    <xdr:sp macro="" textlink="">
      <xdr:nvSpPr>
        <xdr:cNvPr id="16" name="CuadroTexto 15">
          <a:extLst>
            <a:ext uri="{FF2B5EF4-FFF2-40B4-BE49-F238E27FC236}">
              <a16:creationId xmlns:a16="http://schemas.microsoft.com/office/drawing/2014/main" id="{0AB52F10-7FB5-421B-8063-76F5F7019893}"/>
            </a:ext>
          </a:extLst>
        </xdr:cNvPr>
        <xdr:cNvSpPr txBox="1"/>
      </xdr:nvSpPr>
      <xdr:spPr>
        <a:xfrm>
          <a:off x="4973053" y="5601368"/>
          <a:ext cx="895684"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Oct</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oneCellAnchor>
    <xdr:from>
      <xdr:col>7</xdr:col>
      <xdr:colOff>548104</xdr:colOff>
      <xdr:row>33</xdr:row>
      <xdr:rowOff>93579</xdr:rowOff>
    </xdr:from>
    <xdr:ext cx="895684" cy="264558"/>
    <xdr:sp macro="" textlink="">
      <xdr:nvSpPr>
        <xdr:cNvPr id="17" name="CuadroTexto 16">
          <a:extLst>
            <a:ext uri="{FF2B5EF4-FFF2-40B4-BE49-F238E27FC236}">
              <a16:creationId xmlns:a16="http://schemas.microsoft.com/office/drawing/2014/main" id="{1FE92BF7-E4DE-4E59-A760-2BBC393F65DE}"/>
            </a:ext>
          </a:extLst>
        </xdr:cNvPr>
        <xdr:cNvSpPr txBox="1"/>
      </xdr:nvSpPr>
      <xdr:spPr>
        <a:xfrm>
          <a:off x="5460999" y="5608053"/>
          <a:ext cx="895684"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Nov</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oneCellAnchor>
    <xdr:from>
      <xdr:col>8</xdr:col>
      <xdr:colOff>360947</xdr:colOff>
      <xdr:row>33</xdr:row>
      <xdr:rowOff>100262</xdr:rowOff>
    </xdr:from>
    <xdr:ext cx="895684" cy="264558"/>
    <xdr:sp macro="" textlink="">
      <xdr:nvSpPr>
        <xdr:cNvPr id="18" name="CuadroTexto 17">
          <a:extLst>
            <a:ext uri="{FF2B5EF4-FFF2-40B4-BE49-F238E27FC236}">
              <a16:creationId xmlns:a16="http://schemas.microsoft.com/office/drawing/2014/main" id="{E5E14276-75FB-4035-95B7-0E9ACE7E3751}"/>
            </a:ext>
          </a:extLst>
        </xdr:cNvPr>
        <xdr:cNvSpPr txBox="1"/>
      </xdr:nvSpPr>
      <xdr:spPr>
        <a:xfrm>
          <a:off x="5975684" y="5614736"/>
          <a:ext cx="895684"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Dic</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oneCellAnchor>
    <xdr:from>
      <xdr:col>9</xdr:col>
      <xdr:colOff>120316</xdr:colOff>
      <xdr:row>33</xdr:row>
      <xdr:rowOff>106947</xdr:rowOff>
    </xdr:from>
    <xdr:ext cx="895684" cy="264558"/>
    <xdr:sp macro="" textlink="">
      <xdr:nvSpPr>
        <xdr:cNvPr id="19" name="CuadroTexto 18">
          <a:extLst>
            <a:ext uri="{FF2B5EF4-FFF2-40B4-BE49-F238E27FC236}">
              <a16:creationId xmlns:a16="http://schemas.microsoft.com/office/drawing/2014/main" id="{B88664EB-94B4-4369-A2E1-69DB474BEC2D}"/>
            </a:ext>
          </a:extLst>
        </xdr:cNvPr>
        <xdr:cNvSpPr txBox="1"/>
      </xdr:nvSpPr>
      <xdr:spPr>
        <a:xfrm>
          <a:off x="6436895" y="5621421"/>
          <a:ext cx="895684"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r>
            <a:rPr kumimoji="0" lang="es-ES" sz="1100" b="0" i="0" u="none" strike="noStrike" cap="none" spc="0" normalizeH="0" baseline="0">
              <a:ln>
                <a:noFill/>
              </a:ln>
              <a:solidFill>
                <a:srgbClr val="C00000"/>
              </a:solidFill>
              <a:effectLst/>
              <a:uFillTx/>
              <a:latin typeface="Calibri"/>
              <a:ea typeface="Calibri"/>
              <a:cs typeface="Calibri"/>
              <a:sym typeface="Calibri"/>
            </a:rPr>
            <a:t>Enero</a:t>
          </a:r>
          <a:endParaRPr kumimoji="0" lang="es-ES" sz="1200" b="0" i="0" u="none" strike="noStrike" cap="none" spc="0" normalizeH="0" baseline="0">
            <a:ln>
              <a:noFill/>
            </a:ln>
            <a:solidFill>
              <a:srgbClr val="C00000"/>
            </a:solidFill>
            <a:effectLst/>
            <a:uFillTx/>
            <a:latin typeface="Calibri"/>
            <a:ea typeface="Calibri"/>
            <a:cs typeface="Calibri"/>
            <a:sym typeface="Calibri"/>
          </a:endParaRPr>
        </a:p>
      </xdr:txBody>
    </xdr:sp>
    <xdr:clientData/>
  </xdr:oneCellAnchor>
  <xdr:twoCellAnchor editAs="oneCell">
    <xdr:from>
      <xdr:col>12</xdr:col>
      <xdr:colOff>134471</xdr:colOff>
      <xdr:row>1</xdr:row>
      <xdr:rowOff>67236</xdr:rowOff>
    </xdr:from>
    <xdr:to>
      <xdr:col>13</xdr:col>
      <xdr:colOff>356432</xdr:colOff>
      <xdr:row>9</xdr:row>
      <xdr:rowOff>133397</xdr:rowOff>
    </xdr:to>
    <xdr:pic>
      <xdr:nvPicPr>
        <xdr:cNvPr id="20" name="Imagen 19">
          <a:extLst>
            <a:ext uri="{FF2B5EF4-FFF2-40B4-BE49-F238E27FC236}">
              <a16:creationId xmlns:a16="http://schemas.microsoft.com/office/drawing/2014/main" id="{1BEEC1A1-A6AA-411C-A77E-BB0B91F9C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02706" y="224118"/>
          <a:ext cx="894314" cy="13212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200025</xdr:colOff>
      <xdr:row>3</xdr:row>
      <xdr:rowOff>30391</xdr:rowOff>
    </xdr:from>
    <xdr:to>
      <xdr:col>8</xdr:col>
      <xdr:colOff>478518</xdr:colOff>
      <xdr:row>5</xdr:row>
      <xdr:rowOff>19051</xdr:rowOff>
    </xdr:to>
    <xdr:sp macro="" textlink="">
      <xdr:nvSpPr>
        <xdr:cNvPr id="10" name="Variación anual ventas reales">
          <a:extLst>
            <a:ext uri="{FF2B5EF4-FFF2-40B4-BE49-F238E27FC236}">
              <a16:creationId xmlns:a16="http://schemas.microsoft.com/office/drawing/2014/main" id="{00000000-0008-0000-0900-00000A000000}"/>
            </a:ext>
          </a:extLst>
        </xdr:cNvPr>
        <xdr:cNvSpPr txBox="1"/>
      </xdr:nvSpPr>
      <xdr:spPr>
        <a:xfrm>
          <a:off x="2867025" y="516166"/>
          <a:ext cx="2945493" cy="312510"/>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0" tIns="0" rIns="0" bIns="0" numCol="1" anchor="t">
          <a:noAutofit/>
        </a:bodyPr>
        <a:lstStyle/>
        <a:p>
          <a:pPr marL="0" marR="0" indent="0" algn="l" defTabSz="457200" latinLnBrk="0">
            <a:lnSpc>
              <a:spcPct val="100000"/>
            </a:lnSpc>
            <a:spcBef>
              <a:spcPts val="0"/>
            </a:spcBef>
            <a:spcAft>
              <a:spcPts val="0"/>
            </a:spcAft>
            <a:buClrTx/>
            <a:buSzTx/>
            <a:buFontTx/>
            <a:buNone/>
            <a:tabLst/>
            <a:defRPr sz="1000" b="0" i="0" u="none" strike="noStrike" cap="none" spc="0" baseline="0">
              <a:solidFill>
                <a:srgbClr val="000000"/>
              </a:solidFill>
              <a:uFillTx/>
              <a:latin typeface="Arial"/>
              <a:ea typeface="Arial"/>
              <a:cs typeface="Arial"/>
              <a:sym typeface="Arial"/>
            </a:defRPr>
          </a:pPr>
          <a:r>
            <a:rPr sz="1600" b="1" i="0" u="none" strike="noStrike" cap="none" spc="0" baseline="0">
              <a:solidFill>
                <a:srgbClr val="000000"/>
              </a:solidFill>
              <a:uFillTx/>
              <a:latin typeface="Times New Roman"/>
              <a:ea typeface="Times New Roman"/>
              <a:cs typeface="Times New Roman"/>
              <a:sym typeface="Times New Roman"/>
            </a:rPr>
            <a:t>Variación anual ventas reales</a:t>
          </a:r>
        </a:p>
      </xdr:txBody>
    </xdr:sp>
    <xdr:clientData/>
  </xdr:twoCellAnchor>
  <xdr:twoCellAnchor>
    <xdr:from>
      <xdr:col>3</xdr:col>
      <xdr:colOff>85725</xdr:colOff>
      <xdr:row>5</xdr:row>
      <xdr:rowOff>73025</xdr:rowOff>
    </xdr:from>
    <xdr:to>
      <xdr:col>9</xdr:col>
      <xdr:colOff>320675</xdr:colOff>
      <xdr:row>23</xdr:row>
      <xdr:rowOff>3175</xdr:rowOff>
    </xdr:to>
    <xdr:graphicFrame macro="">
      <xdr:nvGraphicFramePr>
        <xdr:cNvPr id="2" name="Chart 4">
          <a:extLst>
            <a:ext uri="{FF2B5EF4-FFF2-40B4-BE49-F238E27FC236}">
              <a16:creationId xmlns:a16="http://schemas.microsoft.com/office/drawing/2014/main" id="{E53FCE31-009B-4B6C-9563-E2988C4139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361950</xdr:colOff>
      <xdr:row>1</xdr:row>
      <xdr:rowOff>76200</xdr:rowOff>
    </xdr:from>
    <xdr:to>
      <xdr:col>12</xdr:col>
      <xdr:colOff>581025</xdr:colOff>
      <xdr:row>9</xdr:row>
      <xdr:rowOff>116961</xdr:rowOff>
    </xdr:to>
    <xdr:pic>
      <xdr:nvPicPr>
        <xdr:cNvPr id="4" name="Imagen 3">
          <a:extLst>
            <a:ext uri="{FF2B5EF4-FFF2-40B4-BE49-F238E27FC236}">
              <a16:creationId xmlns:a16="http://schemas.microsoft.com/office/drawing/2014/main" id="{B631BCEB-40AF-44A3-9EBE-8B7DAA3A73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96200" y="238125"/>
          <a:ext cx="885825" cy="1336161"/>
        </a:xfrm>
        <a:prstGeom prst="rect">
          <a:avLst/>
        </a:prstGeom>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
  <sheetViews>
    <sheetView showGridLines="0" zoomScaleNormal="100" workbookViewId="0">
      <selection activeCell="V20" sqref="V20"/>
    </sheetView>
  </sheetViews>
  <sheetFormatPr baseColWidth="10" defaultColWidth="8.85546875" defaultRowHeight="12.75" customHeight="1"/>
  <cols>
    <col min="1" max="2" width="4.42578125" style="1" customWidth="1"/>
    <col min="3" max="3" width="1.42578125" style="1" customWidth="1"/>
    <col min="4" max="4" width="14.5703125" style="1" customWidth="1"/>
    <col min="5" max="5" width="16.5703125" style="1" customWidth="1"/>
    <col min="6" max="8" width="8.85546875" style="1" customWidth="1"/>
    <col min="9" max="9" width="10.140625" style="1" customWidth="1"/>
    <col min="10" max="10" width="8.5703125" style="1" customWidth="1"/>
    <col min="11" max="12" width="8.85546875" style="1" customWidth="1"/>
    <col min="13" max="14" width="8.85546875" style="417" customWidth="1"/>
    <col min="15" max="16384" width="8.85546875" style="1"/>
  </cols>
  <sheetData>
    <row r="1" spans="1:14" ht="13.7" customHeight="1">
      <c r="A1" s="2"/>
      <c r="B1" s="3"/>
      <c r="C1" s="3"/>
      <c r="D1" s="3"/>
      <c r="E1" s="3"/>
      <c r="F1" s="3"/>
      <c r="G1" s="3"/>
      <c r="H1" s="3"/>
      <c r="I1" s="3"/>
      <c r="J1" s="3"/>
      <c r="K1" s="3"/>
      <c r="L1" s="3"/>
      <c r="M1" s="3"/>
    </row>
    <row r="2" spans="1:14" ht="13.7" customHeight="1">
      <c r="A2" s="4"/>
      <c r="B2" s="5"/>
      <c r="C2" s="6"/>
      <c r="D2" s="5"/>
      <c r="E2" s="5"/>
      <c r="F2" s="5"/>
      <c r="G2" s="5"/>
      <c r="H2" s="5"/>
      <c r="I2" s="7" t="s">
        <v>1</v>
      </c>
      <c r="J2" s="8"/>
      <c r="K2" s="5"/>
      <c r="L2" s="5"/>
      <c r="M2" s="5"/>
    </row>
    <row r="3" spans="1:14" ht="13.7" customHeight="1">
      <c r="A3" s="4"/>
      <c r="B3" s="5"/>
      <c r="C3" s="5"/>
      <c r="D3" s="5"/>
      <c r="E3" s="5"/>
      <c r="F3" s="5"/>
      <c r="G3" s="5"/>
      <c r="H3" s="5"/>
      <c r="I3" s="5"/>
      <c r="J3" s="5"/>
      <c r="K3" s="5"/>
      <c r="L3" s="5"/>
      <c r="M3" s="5"/>
    </row>
    <row r="4" spans="1:14" ht="20.25" customHeight="1">
      <c r="A4" s="4"/>
      <c r="B4" s="438" t="s">
        <v>0</v>
      </c>
      <c r="C4" s="438"/>
      <c r="D4" s="438"/>
      <c r="E4" s="438"/>
      <c r="F4" s="441"/>
      <c r="G4" s="442"/>
      <c r="H4" s="442"/>
      <c r="I4" s="442"/>
      <c r="J4" s="5"/>
      <c r="K4" s="5"/>
      <c r="L4" s="5"/>
      <c r="M4" s="5"/>
    </row>
    <row r="5" spans="1:14" ht="13.7" customHeight="1">
      <c r="A5" s="4"/>
      <c r="B5" s="9"/>
      <c r="C5" s="10"/>
      <c r="D5" s="11"/>
      <c r="E5" s="11"/>
      <c r="F5" s="9"/>
      <c r="G5" s="9"/>
      <c r="H5" s="9"/>
      <c r="I5" s="9"/>
      <c r="J5" s="5"/>
      <c r="K5" s="5"/>
      <c r="L5" s="5"/>
      <c r="M5" s="5"/>
    </row>
    <row r="6" spans="1:14" ht="18.600000000000001" customHeight="1">
      <c r="A6" s="4"/>
      <c r="B6" s="438" t="s">
        <v>2</v>
      </c>
      <c r="C6" s="438"/>
      <c r="D6" s="438"/>
      <c r="E6" s="438"/>
      <c r="F6" s="438"/>
      <c r="G6" s="438"/>
      <c r="H6" s="438"/>
      <c r="I6" s="438"/>
      <c r="J6" s="5"/>
      <c r="K6" s="5"/>
      <c r="L6" s="5"/>
      <c r="M6" s="5"/>
    </row>
    <row r="7" spans="1:14" ht="14.25" customHeight="1">
      <c r="A7" s="4"/>
      <c r="B7" s="12"/>
      <c r="C7" s="12"/>
      <c r="D7" s="12"/>
      <c r="E7" s="12"/>
      <c r="F7" s="12"/>
      <c r="G7" s="13"/>
      <c r="H7" s="13"/>
      <c r="I7" s="13"/>
      <c r="J7" s="5"/>
      <c r="K7" s="5"/>
      <c r="L7" s="5"/>
      <c r="M7" s="5"/>
    </row>
    <row r="8" spans="1:14" ht="15" customHeight="1">
      <c r="A8" s="4"/>
      <c r="B8" s="14">
        <v>1</v>
      </c>
      <c r="C8" s="15" t="s">
        <v>3</v>
      </c>
      <c r="D8" s="407" t="s">
        <v>221</v>
      </c>
      <c r="E8" s="407" t="s">
        <v>227</v>
      </c>
      <c r="F8" s="16"/>
      <c r="G8" s="17"/>
      <c r="H8" s="17"/>
      <c r="I8" s="17"/>
      <c r="J8" s="17"/>
      <c r="K8" s="17"/>
      <c r="L8" s="17"/>
      <c r="M8" s="415"/>
    </row>
    <row r="9" spans="1:14" ht="15" customHeight="1">
      <c r="A9" s="4"/>
      <c r="B9" s="18">
        <v>2</v>
      </c>
      <c r="C9" s="19" t="s">
        <v>4</v>
      </c>
      <c r="D9" s="407" t="s">
        <v>222</v>
      </c>
      <c r="E9" s="407" t="s">
        <v>228</v>
      </c>
      <c r="F9" s="16"/>
      <c r="G9" s="17"/>
      <c r="H9" s="17"/>
      <c r="I9" s="17"/>
      <c r="J9" s="17"/>
      <c r="K9" s="17"/>
      <c r="L9" s="17"/>
      <c r="M9" s="415"/>
    </row>
    <row r="10" spans="1:14" ht="15" customHeight="1">
      <c r="A10" s="4"/>
      <c r="B10" s="18">
        <v>3</v>
      </c>
      <c r="C10" s="19" t="s">
        <v>5</v>
      </c>
      <c r="D10" s="407" t="s">
        <v>223</v>
      </c>
      <c r="E10" s="407" t="s">
        <v>229</v>
      </c>
      <c r="F10" s="16"/>
      <c r="G10" s="17"/>
      <c r="H10" s="17"/>
      <c r="I10" s="17"/>
      <c r="J10" s="17"/>
      <c r="K10" s="17"/>
      <c r="L10" s="17"/>
      <c r="M10" s="415"/>
    </row>
    <row r="11" spans="1:14" ht="15" customHeight="1">
      <c r="A11" s="4"/>
      <c r="B11" s="18">
        <v>4</v>
      </c>
      <c r="C11" s="19" t="s">
        <v>6</v>
      </c>
      <c r="D11" s="407" t="s">
        <v>224</v>
      </c>
      <c r="E11" s="407" t="s">
        <v>230</v>
      </c>
      <c r="F11" s="16"/>
      <c r="G11" s="17"/>
      <c r="H11" s="17"/>
      <c r="I11" s="17"/>
      <c r="J11" s="17"/>
      <c r="K11" s="17"/>
      <c r="L11" s="17"/>
      <c r="M11" s="415"/>
    </row>
    <row r="12" spans="1:14" ht="15" customHeight="1">
      <c r="A12" s="4"/>
      <c r="B12" s="18">
        <v>5</v>
      </c>
      <c r="C12" s="19" t="s">
        <v>7</v>
      </c>
      <c r="D12" s="407" t="s">
        <v>225</v>
      </c>
      <c r="E12" s="407" t="s">
        <v>231</v>
      </c>
      <c r="F12" s="16"/>
      <c r="G12" s="17"/>
      <c r="H12" s="17"/>
      <c r="I12" s="17"/>
      <c r="J12" s="17"/>
      <c r="K12" s="17"/>
      <c r="L12" s="17"/>
      <c r="M12" s="415"/>
    </row>
    <row r="13" spans="1:14" ht="15" customHeight="1">
      <c r="A13" s="4"/>
      <c r="B13" s="18">
        <v>6</v>
      </c>
      <c r="C13" s="19" t="s">
        <v>3</v>
      </c>
      <c r="D13" s="407" t="s">
        <v>226</v>
      </c>
      <c r="E13" s="407" t="s">
        <v>232</v>
      </c>
      <c r="F13" s="16"/>
      <c r="G13" s="17"/>
      <c r="H13" s="17"/>
      <c r="I13" s="17"/>
      <c r="J13" s="17"/>
      <c r="K13" s="17"/>
      <c r="L13" s="17"/>
      <c r="M13" s="415"/>
    </row>
    <row r="14" spans="1:14" s="370" customFormat="1" ht="15" customHeight="1">
      <c r="A14" s="365"/>
      <c r="B14" s="366" t="s">
        <v>186</v>
      </c>
      <c r="C14" s="367" t="s">
        <v>3</v>
      </c>
      <c r="D14" s="408" t="s">
        <v>189</v>
      </c>
      <c r="E14" s="408" t="s">
        <v>190</v>
      </c>
      <c r="F14" s="368"/>
      <c r="G14" s="369"/>
      <c r="H14" s="369"/>
      <c r="I14" s="369"/>
      <c r="J14" s="369"/>
      <c r="K14" s="369"/>
      <c r="L14" s="369"/>
      <c r="M14" s="416"/>
      <c r="N14" s="418"/>
    </row>
    <row r="15" spans="1:14" s="370" customFormat="1" ht="15" customHeight="1">
      <c r="A15" s="365"/>
      <c r="B15" s="366" t="s">
        <v>187</v>
      </c>
      <c r="C15" s="367" t="s">
        <v>3</v>
      </c>
      <c r="D15" s="408" t="s">
        <v>193</v>
      </c>
      <c r="E15" s="408" t="s">
        <v>191</v>
      </c>
      <c r="F15" s="368"/>
      <c r="G15" s="369"/>
      <c r="H15" s="369"/>
      <c r="I15" s="369"/>
      <c r="J15" s="369"/>
      <c r="K15" s="369"/>
      <c r="L15" s="369"/>
      <c r="M15" s="416"/>
      <c r="N15" s="418"/>
    </row>
    <row r="16" spans="1:14" s="370" customFormat="1" ht="15" customHeight="1">
      <c r="A16" s="365"/>
      <c r="B16" s="366" t="s">
        <v>188</v>
      </c>
      <c r="C16" s="367" t="s">
        <v>3</v>
      </c>
      <c r="D16" s="408" t="s">
        <v>194</v>
      </c>
      <c r="E16" s="408" t="s">
        <v>192</v>
      </c>
      <c r="F16" s="368"/>
      <c r="G16" s="369"/>
      <c r="H16" s="369"/>
      <c r="I16" s="369"/>
      <c r="J16" s="369"/>
      <c r="K16" s="369"/>
      <c r="L16" s="369"/>
      <c r="M16" s="416"/>
      <c r="N16" s="418"/>
    </row>
    <row r="17" spans="1:13" ht="15" customHeight="1">
      <c r="A17" s="4"/>
      <c r="B17" s="20"/>
      <c r="C17" s="19"/>
      <c r="D17" s="21"/>
      <c r="E17" s="21"/>
      <c r="F17" s="16"/>
      <c r="G17" s="17"/>
      <c r="H17" s="17"/>
      <c r="I17" s="17"/>
      <c r="J17" s="17"/>
      <c r="K17" s="17"/>
      <c r="L17" s="17"/>
      <c r="M17" s="415"/>
    </row>
    <row r="18" spans="1:13" ht="15" customHeight="1">
      <c r="A18" s="4"/>
      <c r="B18" s="20"/>
      <c r="C18" s="22"/>
      <c r="D18" s="23"/>
      <c r="E18" s="21"/>
      <c r="F18" s="17"/>
      <c r="G18" s="17"/>
      <c r="H18" s="17"/>
      <c r="I18" s="17"/>
      <c r="J18" s="17"/>
      <c r="K18" s="17"/>
      <c r="L18" s="17"/>
      <c r="M18" s="415"/>
    </row>
    <row r="19" spans="1:13" ht="15" customHeight="1">
      <c r="A19" s="4"/>
      <c r="B19" s="20"/>
      <c r="C19" s="19"/>
      <c r="D19" s="21"/>
      <c r="E19" s="21"/>
      <c r="F19" s="17"/>
      <c r="G19" s="17"/>
      <c r="H19" s="17"/>
      <c r="I19" s="17"/>
      <c r="J19" s="17"/>
      <c r="K19" s="17"/>
      <c r="L19" s="17"/>
      <c r="M19" s="415"/>
    </row>
    <row r="20" spans="1:13" ht="17.45" customHeight="1">
      <c r="A20" s="4"/>
      <c r="B20" s="438" t="s">
        <v>8</v>
      </c>
      <c r="C20" s="438"/>
      <c r="D20" s="438"/>
      <c r="E20" s="438"/>
      <c r="F20" s="439" t="s">
        <v>9</v>
      </c>
      <c r="G20" s="440"/>
      <c r="H20" s="440"/>
      <c r="I20" s="440"/>
      <c r="J20" s="5"/>
      <c r="K20" s="5"/>
      <c r="L20" s="5"/>
      <c r="M20" s="5"/>
    </row>
    <row r="21" spans="1:13" ht="13.7" customHeight="1">
      <c r="A21" s="4"/>
      <c r="B21" s="5"/>
      <c r="C21" s="6"/>
      <c r="D21" s="5"/>
      <c r="E21" s="5"/>
      <c r="F21" s="5"/>
      <c r="G21" s="5"/>
      <c r="H21" s="5"/>
      <c r="I21" s="5"/>
      <c r="J21" s="5"/>
      <c r="K21" s="5"/>
      <c r="L21" s="5"/>
      <c r="M21" s="5"/>
    </row>
    <row r="22" spans="1:13" ht="13.7" customHeight="1">
      <c r="A22" s="4"/>
      <c r="B22" s="5"/>
      <c r="C22" s="6"/>
      <c r="D22" s="5"/>
      <c r="E22" s="5"/>
      <c r="F22" s="5"/>
      <c r="G22" s="5"/>
      <c r="H22" s="5"/>
      <c r="I22" s="5"/>
      <c r="J22" s="5"/>
      <c r="K22" s="5"/>
      <c r="L22" s="5"/>
      <c r="M22" s="5"/>
    </row>
    <row r="23" spans="1:13" ht="13.7" customHeight="1">
      <c r="A23" s="4"/>
      <c r="B23" s="5"/>
      <c r="C23" s="6"/>
      <c r="D23" s="5"/>
      <c r="E23" s="5"/>
      <c r="F23" s="5"/>
      <c r="G23" s="5"/>
      <c r="H23" s="5"/>
      <c r="I23" s="5"/>
      <c r="J23" s="5"/>
      <c r="K23" s="5"/>
      <c r="L23" s="5"/>
      <c r="M23" s="5"/>
    </row>
    <row r="24" spans="1:13" ht="13.7" customHeight="1">
      <c r="A24" s="4"/>
      <c r="B24" s="5"/>
      <c r="C24" s="6"/>
      <c r="D24" s="5"/>
      <c r="E24" s="5"/>
      <c r="F24" s="5"/>
      <c r="G24" s="5"/>
      <c r="H24" s="5"/>
      <c r="I24" s="5"/>
      <c r="J24" s="5"/>
      <c r="K24" s="5"/>
      <c r="L24" s="5"/>
      <c r="M24" s="5"/>
    </row>
    <row r="25" spans="1:13" ht="13.7" customHeight="1">
      <c r="A25" s="4"/>
      <c r="B25" s="5"/>
      <c r="C25" s="6"/>
      <c r="D25" s="5"/>
      <c r="E25" s="5"/>
      <c r="F25" s="5"/>
      <c r="G25" s="5"/>
      <c r="H25" s="5"/>
      <c r="I25" s="5"/>
      <c r="J25" s="5"/>
      <c r="K25" s="5"/>
      <c r="L25" s="5"/>
      <c r="M25" s="5"/>
    </row>
    <row r="26" spans="1:13" ht="13.7" customHeight="1">
      <c r="A26" s="4"/>
      <c r="B26" s="5"/>
      <c r="C26" s="6"/>
      <c r="D26" s="5"/>
      <c r="E26" s="5"/>
      <c r="F26" s="5"/>
      <c r="G26" s="5"/>
      <c r="H26" s="5"/>
      <c r="I26" s="5"/>
      <c r="J26" s="5"/>
      <c r="K26" s="5"/>
      <c r="L26" s="5"/>
      <c r="M26" s="5"/>
    </row>
    <row r="27" spans="1:13" ht="13.7" customHeight="1">
      <c r="A27" s="4"/>
      <c r="B27" s="5"/>
      <c r="C27" s="6"/>
      <c r="D27" s="5"/>
      <c r="E27" s="5"/>
      <c r="F27" s="5"/>
      <c r="G27" s="5"/>
      <c r="H27" s="5"/>
      <c r="I27" s="5"/>
      <c r="J27" s="5"/>
      <c r="K27" s="5"/>
      <c r="L27" s="5"/>
      <c r="M27" s="5"/>
    </row>
    <row r="28" spans="1:13" ht="13.7" customHeight="1">
      <c r="A28" s="4"/>
      <c r="B28" s="5"/>
      <c r="C28" s="6"/>
      <c r="D28" s="5"/>
      <c r="E28" s="5"/>
      <c r="F28" s="5"/>
      <c r="G28" s="5"/>
      <c r="H28" s="5"/>
      <c r="I28" s="5"/>
      <c r="J28" s="5"/>
      <c r="K28" s="5"/>
      <c r="L28" s="5"/>
      <c r="M28" s="5"/>
    </row>
    <row r="29" spans="1:13" ht="13.7" customHeight="1">
      <c r="A29" s="4"/>
      <c r="B29" s="5"/>
      <c r="C29" s="6"/>
      <c r="D29" s="5"/>
      <c r="E29" s="5"/>
      <c r="F29" s="5"/>
      <c r="G29" s="5"/>
      <c r="H29" s="5"/>
      <c r="I29" s="5"/>
      <c r="J29" s="5"/>
      <c r="K29" s="5"/>
      <c r="L29" s="5"/>
      <c r="M29" s="5"/>
    </row>
    <row r="30" spans="1:13" s="417" customFormat="1" ht="13.7" customHeight="1">
      <c r="A30" s="4"/>
      <c r="B30" s="5"/>
      <c r="C30" s="6"/>
      <c r="D30" s="5"/>
      <c r="E30" s="5"/>
      <c r="F30" s="5"/>
      <c r="G30" s="5"/>
      <c r="H30" s="5"/>
      <c r="I30" s="5"/>
      <c r="J30" s="5"/>
      <c r="K30" s="5"/>
      <c r="L30" s="5"/>
      <c r="M30" s="5"/>
    </row>
    <row r="31" spans="1:13" s="417" customFormat="1" ht="12.75" customHeight="1"/>
  </sheetData>
  <mergeCells count="5">
    <mergeCell ref="B4:E4"/>
    <mergeCell ref="B6:I6"/>
    <mergeCell ref="F20:I20"/>
    <mergeCell ref="B20:E20"/>
    <mergeCell ref="F4:I4"/>
  </mergeCells>
  <hyperlinks>
    <hyperlink ref="D8" location="Ejercicios!B8" display="Ejercicio 7.1" xr:uid="{00000000-0004-0000-0100-000000000000}"/>
    <hyperlink ref="E8" location="Rta_7.1!A1" display="Respuesta 7.1" xr:uid="{00000000-0004-0000-0100-000001000000}"/>
    <hyperlink ref="D9" location="Ejercicios!B12" display="Ejercicio 7.2" xr:uid="{00000000-0004-0000-0100-000002000000}"/>
    <hyperlink ref="E9" location="Rta_7.2!A1" display="Respuesta 7.2" xr:uid="{00000000-0004-0000-0100-000003000000}"/>
    <hyperlink ref="D10" location="Ejercicios!B18" display="Ejercicio 7.3" xr:uid="{00000000-0004-0000-0100-000004000000}"/>
    <hyperlink ref="E10" location="Rta_7.3!A1" display="Respuesta 7.3" xr:uid="{00000000-0004-0000-0100-000005000000}"/>
    <hyperlink ref="D11" location="Ejercicios!B40" display="Ejercicio 7.4" xr:uid="{00000000-0004-0000-0100-000006000000}"/>
    <hyperlink ref="E11" location="Rta_7.4!A1" display="Respuesta 7.4" xr:uid="{00000000-0004-0000-0100-000007000000}"/>
    <hyperlink ref="D12" location="Ejercicios!B64" display="Ejercicio 7.5" xr:uid="{00000000-0004-0000-0100-000008000000}"/>
    <hyperlink ref="E12" location="Rta_7.5!A1" display="Respuesta 7.5" xr:uid="{00000000-0004-0000-0100-000009000000}"/>
    <hyperlink ref="D13" location="Ejercicios!B70" display="Ejercicio 7.6" xr:uid="{00000000-0004-0000-0100-00000A000000}"/>
    <hyperlink ref="E13" location="Rta_7.6!A1" display="Respuesta 7.6" xr:uid="{00000000-0004-0000-0100-00000B000000}"/>
    <hyperlink ref="D14" location="Ejercicios!B76" display="Ejercicio 7.7" xr:uid="{00000000-0004-0000-0100-00000E000000}"/>
    <hyperlink ref="E14" location="Rta_7.7!A1" display="Respuesta 7.7" xr:uid="{00000000-0004-0000-0100-00000F000000}"/>
    <hyperlink ref="D15" location="Ejercicios!B90" display="Ejercicio 7.8" xr:uid="{00000000-0004-0000-0100-000010000000}"/>
    <hyperlink ref="E15" location="Rta_7.8!A1" display="Respuesta 7.8" xr:uid="{00000000-0004-0000-0100-000011000000}"/>
    <hyperlink ref="D16" location="Ejercicios!B111" display="Ejercicio 7.9" xr:uid="{00000000-0004-0000-0100-000012000000}"/>
    <hyperlink ref="E16" location="Rta_7.9!A1" display="Respuesta 7.9" xr:uid="{00000000-0004-0000-0100-000013000000}"/>
  </hyperlinks>
  <pageMargins left="0.75" right="0.75" top="1" bottom="1" header="0.5" footer="0.5"/>
  <pageSetup orientation="portrait"/>
  <headerFooter>
    <oddFooter>&amp;R&amp;"Arial,Regular"&amp;10&amp;K000000Índice</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1"/>
  <sheetViews>
    <sheetView showGridLines="0" workbookViewId="0">
      <selection activeCell="P17" sqref="P17"/>
    </sheetView>
  </sheetViews>
  <sheetFormatPr baseColWidth="10" defaultColWidth="9.140625" defaultRowHeight="12.75" customHeight="1"/>
  <cols>
    <col min="1" max="1" width="9.140625" style="1" customWidth="1"/>
    <col min="2" max="2" width="6.42578125" style="1" customWidth="1"/>
    <col min="3" max="3" width="20" style="1" customWidth="1"/>
    <col min="4" max="4" width="8.42578125" style="1" customWidth="1"/>
    <col min="5" max="5" width="10" style="1" customWidth="1"/>
    <col min="6" max="6" width="13.42578125" style="1" customWidth="1"/>
    <col min="7" max="7" width="14.42578125" style="1" customWidth="1"/>
    <col min="8" max="8" width="14.85546875" style="1" customWidth="1"/>
    <col min="9" max="10" width="11.42578125" style="1" customWidth="1"/>
    <col min="11" max="11" width="11.42578125" style="417" customWidth="1"/>
    <col min="12" max="12" width="9.140625" style="417" customWidth="1"/>
    <col min="13" max="16384" width="9.140625" style="1"/>
  </cols>
  <sheetData>
    <row r="1" spans="1:11" ht="13.7" customHeight="1">
      <c r="A1" s="2"/>
      <c r="B1" s="3"/>
      <c r="C1" s="3"/>
      <c r="D1" s="3"/>
      <c r="E1" s="3"/>
      <c r="F1" s="3"/>
      <c r="G1" s="3"/>
      <c r="H1" s="3"/>
      <c r="I1" s="3"/>
      <c r="J1" s="3"/>
      <c r="K1" s="3"/>
    </row>
    <row r="2" spans="1:11" ht="13.7" customHeight="1">
      <c r="A2" s="4"/>
      <c r="B2" s="5"/>
      <c r="C2" s="5"/>
      <c r="D2" s="5"/>
      <c r="E2" s="8"/>
      <c r="F2" s="8"/>
      <c r="G2" s="8"/>
      <c r="H2" s="8"/>
      <c r="I2" s="8"/>
      <c r="J2" s="8"/>
      <c r="K2" s="7" t="s">
        <v>1</v>
      </c>
    </row>
    <row r="3" spans="1:11" ht="13.7" customHeight="1">
      <c r="A3" s="4"/>
      <c r="B3" s="5"/>
      <c r="C3" s="5"/>
      <c r="D3" s="5"/>
      <c r="E3" s="5"/>
      <c r="F3" s="8"/>
      <c r="G3" s="8"/>
      <c r="H3" s="8"/>
      <c r="I3" s="8"/>
      <c r="J3" s="8"/>
      <c r="K3" s="8"/>
    </row>
    <row r="4" spans="1:11" ht="13.7" customHeight="1">
      <c r="A4" s="4"/>
      <c r="B4" s="410" t="s">
        <v>243</v>
      </c>
      <c r="C4" s="5"/>
      <c r="D4" s="5"/>
      <c r="E4" s="5"/>
      <c r="F4" s="8"/>
      <c r="G4" s="8"/>
      <c r="H4" s="8"/>
      <c r="I4" s="8"/>
      <c r="J4" s="8"/>
      <c r="K4" s="411" t="s">
        <v>233</v>
      </c>
    </row>
    <row r="5" spans="1:11" ht="13.7" customHeight="1">
      <c r="A5" s="4"/>
      <c r="B5" s="5"/>
      <c r="C5" s="5"/>
      <c r="D5" s="5"/>
      <c r="E5" s="5"/>
      <c r="F5" s="5"/>
      <c r="G5" s="5"/>
      <c r="H5" s="5"/>
      <c r="I5" s="5"/>
      <c r="J5" s="5"/>
      <c r="K5" s="5"/>
    </row>
    <row r="6" spans="1:11" ht="18.600000000000001" customHeight="1">
      <c r="A6" s="4"/>
      <c r="B6" s="438" t="s">
        <v>72</v>
      </c>
      <c r="C6" s="438"/>
      <c r="D6" s="438"/>
      <c r="E6" s="438"/>
      <c r="F6" s="438"/>
      <c r="G6" s="441"/>
      <c r="H6" s="442"/>
      <c r="I6" s="442"/>
      <c r="J6" s="442"/>
      <c r="K6" s="412"/>
    </row>
    <row r="7" spans="1:11" ht="13.7" customHeight="1">
      <c r="A7" s="4"/>
      <c r="B7" s="5"/>
      <c r="C7" s="5"/>
      <c r="D7" s="5"/>
      <c r="E7" s="5"/>
      <c r="F7" s="5"/>
      <c r="G7" s="5"/>
      <c r="H7" s="5"/>
      <c r="I7" s="5"/>
      <c r="J7" s="5"/>
      <c r="K7" s="5"/>
    </row>
    <row r="8" spans="1:11" ht="12.75" customHeight="1">
      <c r="A8" s="4"/>
      <c r="B8" s="150">
        <v>7.6</v>
      </c>
      <c r="C8" s="451" t="s">
        <v>30</v>
      </c>
      <c r="D8" s="474"/>
      <c r="E8" s="474"/>
      <c r="F8" s="474"/>
      <c r="G8" s="474"/>
      <c r="H8" s="474"/>
      <c r="I8" s="474"/>
      <c r="J8" s="474"/>
      <c r="K8" s="474"/>
    </row>
    <row r="9" spans="1:11" ht="15.95" customHeight="1">
      <c r="A9" s="4"/>
      <c r="B9" s="151"/>
      <c r="C9" s="474"/>
      <c r="D9" s="474"/>
      <c r="E9" s="474"/>
      <c r="F9" s="474"/>
      <c r="G9" s="474"/>
      <c r="H9" s="474"/>
      <c r="I9" s="474"/>
      <c r="J9" s="474"/>
      <c r="K9" s="474"/>
    </row>
    <row r="10" spans="1:11" ht="15.95" customHeight="1">
      <c r="A10" s="4"/>
      <c r="B10" s="151"/>
      <c r="C10" s="153"/>
      <c r="D10" s="153"/>
      <c r="E10" s="153"/>
      <c r="F10" s="153"/>
      <c r="G10" s="153"/>
      <c r="H10" s="153"/>
      <c r="I10" s="153"/>
      <c r="J10" s="153"/>
      <c r="K10" s="153"/>
    </row>
    <row r="11" spans="1:11" ht="18.600000000000001" customHeight="1">
      <c r="A11" s="4"/>
      <c r="B11" s="438" t="s">
        <v>74</v>
      </c>
      <c r="C11" s="438"/>
      <c r="D11" s="438"/>
      <c r="E11" s="438"/>
      <c r="F11" s="438"/>
      <c r="G11" s="438"/>
      <c r="H11" s="438"/>
      <c r="I11" s="438"/>
      <c r="J11" s="438"/>
      <c r="K11" s="438"/>
    </row>
    <row r="12" spans="1:11" ht="13.7" customHeight="1">
      <c r="A12" s="4"/>
      <c r="B12" s="5"/>
      <c r="C12" s="175"/>
      <c r="D12" s="56"/>
      <c r="E12" s="175"/>
      <c r="F12" s="175"/>
      <c r="G12" s="175"/>
      <c r="H12" s="175"/>
      <c r="I12" s="5"/>
      <c r="J12" s="5"/>
      <c r="K12" s="5"/>
    </row>
    <row r="13" spans="1:11" ht="13.7" customHeight="1">
      <c r="A13" s="4"/>
      <c r="B13" s="17"/>
      <c r="C13" s="146" t="s">
        <v>108</v>
      </c>
      <c r="D13" s="5"/>
      <c r="E13" s="196"/>
      <c r="F13" s="196"/>
      <c r="G13" s="262"/>
      <c r="H13" s="175"/>
      <c r="I13" s="62"/>
      <c r="J13" s="5"/>
      <c r="K13" s="5"/>
    </row>
    <row r="14" spans="1:11" ht="13.7" customHeight="1">
      <c r="A14" s="4"/>
      <c r="B14" s="92"/>
      <c r="C14" s="175"/>
      <c r="D14" s="196"/>
      <c r="E14" s="196"/>
      <c r="F14" s="196"/>
      <c r="G14" s="56"/>
      <c r="H14" s="175"/>
      <c r="I14" s="62"/>
      <c r="J14" s="5"/>
      <c r="K14" s="5"/>
    </row>
    <row r="15" spans="1:11" ht="14.25" customHeight="1">
      <c r="A15" s="4"/>
      <c r="B15" s="92"/>
      <c r="C15" s="175"/>
      <c r="D15" s="62"/>
      <c r="E15" s="42"/>
      <c r="F15" s="42"/>
      <c r="G15" s="42"/>
      <c r="H15" s="263"/>
      <c r="I15" s="62"/>
      <c r="J15" s="5"/>
      <c r="K15" s="5"/>
    </row>
    <row r="16" spans="1:11" ht="50.25" customHeight="1">
      <c r="A16" s="4"/>
      <c r="B16" s="92"/>
      <c r="C16" s="175"/>
      <c r="D16" s="175"/>
      <c r="E16" s="232" t="s">
        <v>109</v>
      </c>
      <c r="F16" s="264" t="s">
        <v>110</v>
      </c>
      <c r="G16" s="232" t="s">
        <v>111</v>
      </c>
      <c r="H16" s="232" t="s">
        <v>112</v>
      </c>
      <c r="I16" s="62"/>
      <c r="J16" s="5"/>
      <c r="K16" s="5"/>
    </row>
    <row r="17" spans="1:11" ht="15" customHeight="1">
      <c r="A17" s="4"/>
      <c r="B17" s="92"/>
      <c r="C17" s="175"/>
      <c r="D17" s="175"/>
      <c r="E17" s="49">
        <v>2000</v>
      </c>
      <c r="F17" s="265">
        <v>41478.843729339998</v>
      </c>
      <c r="G17" s="266"/>
      <c r="H17" s="266"/>
      <c r="I17" s="62"/>
      <c r="J17" s="5"/>
      <c r="K17" s="5"/>
    </row>
    <row r="18" spans="1:11" ht="13.7" customHeight="1">
      <c r="A18" s="4"/>
      <c r="B18" s="92"/>
      <c r="C18" s="175"/>
      <c r="D18" s="175"/>
      <c r="E18" s="267">
        <v>2001</v>
      </c>
      <c r="F18" s="268">
        <v>43149.600148799997</v>
      </c>
      <c r="G18" s="242">
        <f t="shared" ref="G18:G32" si="0">(F18-F17)/F17</f>
        <v>4.027972501745971E-2</v>
      </c>
      <c r="H18" s="269">
        <v>1.67789830770366E-2</v>
      </c>
      <c r="I18" s="5"/>
      <c r="J18" s="5"/>
      <c r="K18" s="5"/>
    </row>
    <row r="19" spans="1:11" ht="13.7" customHeight="1">
      <c r="A19" s="4"/>
      <c r="B19" s="92"/>
      <c r="C19" s="175"/>
      <c r="D19" s="175"/>
      <c r="E19" s="270">
        <v>2002</v>
      </c>
      <c r="F19" s="271">
        <v>44841.10145473</v>
      </c>
      <c r="G19" s="247">
        <f t="shared" si="0"/>
        <v>3.9200857020619338E-2</v>
      </c>
      <c r="H19" s="272">
        <v>2.5039804654985998E-2</v>
      </c>
      <c r="I19" s="5"/>
      <c r="J19" s="5"/>
      <c r="K19" s="5"/>
    </row>
    <row r="20" spans="1:11" ht="13.7" customHeight="1">
      <c r="A20" s="4"/>
      <c r="B20" s="92"/>
      <c r="C20" s="175"/>
      <c r="D20" s="175"/>
      <c r="E20" s="267">
        <v>2003</v>
      </c>
      <c r="F20" s="268">
        <v>45816.198958230001</v>
      </c>
      <c r="G20" s="242">
        <f t="shared" si="0"/>
        <v>2.1745618904665514E-2</v>
      </c>
      <c r="H20" s="269">
        <v>3.9182719036082898E-2</v>
      </c>
      <c r="I20" s="5"/>
      <c r="J20" s="5"/>
      <c r="K20" s="5"/>
    </row>
    <row r="21" spans="1:11" ht="13.7" customHeight="1">
      <c r="A21" s="4"/>
      <c r="B21" s="92"/>
      <c r="C21" s="175"/>
      <c r="D21" s="175"/>
      <c r="E21" s="270">
        <v>2004</v>
      </c>
      <c r="F21" s="271">
        <v>47011.096137239998</v>
      </c>
      <c r="G21" s="247">
        <f t="shared" si="0"/>
        <v>2.6080233764031104E-2</v>
      </c>
      <c r="H21" s="272">
        <v>5.33302206745392E-2</v>
      </c>
      <c r="I21" s="5"/>
      <c r="J21" s="5"/>
      <c r="K21" s="5"/>
    </row>
    <row r="22" spans="1:11" ht="13.7" customHeight="1">
      <c r="A22" s="4"/>
      <c r="B22" s="92"/>
      <c r="C22" s="175"/>
      <c r="D22" s="175"/>
      <c r="E22" s="267">
        <v>2005</v>
      </c>
      <c r="F22" s="268">
        <v>48828.930275140003</v>
      </c>
      <c r="G22" s="242">
        <f t="shared" si="0"/>
        <v>3.866819298561306E-2</v>
      </c>
      <c r="H22" s="269">
        <v>4.7065559338311802E-2</v>
      </c>
      <c r="I22" s="5"/>
      <c r="J22" s="5"/>
      <c r="K22" s="5"/>
    </row>
    <row r="23" spans="1:11" ht="13.7" customHeight="1">
      <c r="A23" s="4"/>
      <c r="B23" s="92"/>
      <c r="C23" s="175"/>
      <c r="D23" s="175"/>
      <c r="E23" s="270">
        <v>2006</v>
      </c>
      <c r="F23" s="271">
        <v>50814.635311940001</v>
      </c>
      <c r="G23" s="247">
        <f t="shared" si="0"/>
        <v>4.0666568479198674E-2</v>
      </c>
      <c r="H23" s="272">
        <v>6.6975152577052804E-2</v>
      </c>
      <c r="I23" s="5"/>
      <c r="J23" s="5"/>
      <c r="K23" s="5"/>
    </row>
    <row r="24" spans="1:11" ht="13.7" customHeight="1">
      <c r="A24" s="4"/>
      <c r="B24" s="92"/>
      <c r="C24" s="175"/>
      <c r="D24" s="175"/>
      <c r="E24" s="267">
        <v>2007</v>
      </c>
      <c r="F24" s="268">
        <v>52853.240126910001</v>
      </c>
      <c r="G24" s="242">
        <f t="shared" si="0"/>
        <v>4.0118458047675602E-2</v>
      </c>
      <c r="H24" s="269">
        <v>6.9006276554122198E-2</v>
      </c>
      <c r="I24" s="5"/>
      <c r="J24" s="5"/>
      <c r="K24" s="5"/>
    </row>
    <row r="25" spans="1:11" ht="13.7" customHeight="1">
      <c r="A25" s="4"/>
      <c r="B25" s="92"/>
      <c r="C25" s="175"/>
      <c r="D25" s="175"/>
      <c r="E25" s="270">
        <v>2008</v>
      </c>
      <c r="F25" s="271">
        <v>53870.596681839997</v>
      </c>
      <c r="G25" s="247">
        <f t="shared" si="0"/>
        <v>1.9248707411071545E-2</v>
      </c>
      <c r="H25" s="272">
        <v>3.5468048857810699E-2</v>
      </c>
      <c r="I25" s="5"/>
      <c r="J25" s="5"/>
      <c r="K25" s="5"/>
    </row>
    <row r="26" spans="1:11" ht="13.7" customHeight="1">
      <c r="A26" s="4"/>
      <c r="B26" s="92"/>
      <c r="C26" s="175"/>
      <c r="D26" s="175"/>
      <c r="E26" s="267">
        <v>2009</v>
      </c>
      <c r="F26" s="268">
        <v>54678.86808362</v>
      </c>
      <c r="G26" s="242">
        <f t="shared" si="0"/>
        <v>1.5003943738616028E-2</v>
      </c>
      <c r="H26" s="269">
        <v>1.65154924529054E-2</v>
      </c>
      <c r="I26" s="5"/>
      <c r="J26" s="5"/>
      <c r="K26" s="5"/>
    </row>
    <row r="27" spans="1:11" ht="13.7" customHeight="1">
      <c r="A27" s="4"/>
      <c r="B27" s="92"/>
      <c r="C27" s="175"/>
      <c r="D27" s="175"/>
      <c r="E27" s="270">
        <v>2010</v>
      </c>
      <c r="F27" s="271">
        <v>56145.329625569997</v>
      </c>
      <c r="G27" s="247">
        <f t="shared" si="0"/>
        <v>2.6819529981991358E-2</v>
      </c>
      <c r="H27" s="272">
        <v>3.9718007047374999E-2</v>
      </c>
      <c r="I27" s="5"/>
      <c r="J27" s="5"/>
      <c r="K27" s="5"/>
    </row>
    <row r="28" spans="1:11" ht="13.7" customHeight="1">
      <c r="A28" s="4"/>
      <c r="B28" s="92"/>
      <c r="C28" s="175"/>
      <c r="D28" s="175"/>
      <c r="E28" s="267">
        <v>2011</v>
      </c>
      <c r="F28" s="268">
        <v>57200.871729159997</v>
      </c>
      <c r="G28" s="242">
        <f t="shared" si="0"/>
        <v>1.8800176446186173E-2</v>
      </c>
      <c r="H28" s="269">
        <v>6.5895115155711698E-2</v>
      </c>
      <c r="I28" s="5"/>
      <c r="J28" s="5"/>
      <c r="K28" s="5"/>
    </row>
    <row r="29" spans="1:11" ht="13.7" customHeight="1">
      <c r="A29" s="4"/>
      <c r="B29" s="92"/>
      <c r="C29" s="175"/>
      <c r="D29" s="175"/>
      <c r="E29" s="270">
        <v>2012</v>
      </c>
      <c r="F29" s="271">
        <v>59324.232420569999</v>
      </c>
      <c r="G29" s="247">
        <f t="shared" si="0"/>
        <v>3.7121124682572802E-2</v>
      </c>
      <c r="H29" s="272">
        <v>4.0439438063715E-2</v>
      </c>
      <c r="I29" s="5"/>
      <c r="J29" s="5"/>
      <c r="K29" s="5"/>
    </row>
    <row r="30" spans="1:11" ht="13.7" customHeight="1">
      <c r="A30" s="4"/>
      <c r="B30" s="92"/>
      <c r="C30" s="175"/>
      <c r="D30" s="175"/>
      <c r="E30" s="267">
        <v>2013</v>
      </c>
      <c r="F30" s="268">
        <v>60890.276738419998</v>
      </c>
      <c r="G30" s="242">
        <f t="shared" si="0"/>
        <v>2.6398054453494978E-2</v>
      </c>
      <c r="H30" s="269">
        <v>4.8740655793408E-2</v>
      </c>
      <c r="I30" s="5"/>
      <c r="J30" s="5"/>
      <c r="K30" s="5"/>
    </row>
    <row r="31" spans="1:11" ht="13.7" customHeight="1">
      <c r="A31" s="4"/>
      <c r="B31" s="92"/>
      <c r="C31" s="175"/>
      <c r="D31" s="175"/>
      <c r="E31" s="270">
        <v>2014</v>
      </c>
      <c r="F31" s="271">
        <v>62748.211402806301</v>
      </c>
      <c r="G31" s="247">
        <f t="shared" si="0"/>
        <v>3.0512830026505691E-2</v>
      </c>
      <c r="H31" s="272">
        <v>4.3857109010977398E-2</v>
      </c>
      <c r="I31" s="5"/>
      <c r="J31" s="5"/>
      <c r="K31" s="5"/>
    </row>
    <row r="32" spans="1:11" ht="14.25" customHeight="1">
      <c r="A32" s="4"/>
      <c r="B32" s="92"/>
      <c r="C32" s="175"/>
      <c r="D32" s="175"/>
      <c r="E32" s="273">
        <v>2015</v>
      </c>
      <c r="F32" s="274">
        <v>65291.5911431852</v>
      </c>
      <c r="G32" s="275">
        <f t="shared" si="0"/>
        <v>4.0533103390818746E-2</v>
      </c>
      <c r="H32" s="276">
        <v>3.0832859673048298E-2</v>
      </c>
      <c r="I32" s="5"/>
      <c r="J32" s="5"/>
      <c r="K32" s="5"/>
    </row>
    <row r="33" spans="1:11" ht="14.25" customHeight="1">
      <c r="A33" s="4"/>
      <c r="B33" s="92"/>
      <c r="C33" s="175"/>
      <c r="D33" s="175"/>
      <c r="E33" s="116" t="s">
        <v>113</v>
      </c>
      <c r="F33" s="513" t="s">
        <v>114</v>
      </c>
      <c r="G33" s="514"/>
      <c r="H33" s="277" t="s">
        <v>115</v>
      </c>
      <c r="I33" s="62"/>
      <c r="J33" s="5"/>
      <c r="K33" s="5"/>
    </row>
    <row r="34" spans="1:11" ht="13.7" customHeight="1">
      <c r="A34" s="4"/>
      <c r="B34" s="92"/>
      <c r="C34" s="175"/>
      <c r="D34" s="5"/>
      <c r="E34" s="176"/>
      <c r="F34" s="278"/>
      <c r="G34" s="278"/>
      <c r="H34" s="278"/>
      <c r="I34" s="62"/>
      <c r="J34" s="5"/>
      <c r="K34" s="5"/>
    </row>
    <row r="35" spans="1:11" ht="13.7" customHeight="1">
      <c r="A35" s="4"/>
      <c r="B35" s="92"/>
      <c r="C35" s="175"/>
      <c r="D35" s="5"/>
      <c r="E35" s="176"/>
      <c r="F35" s="278"/>
      <c r="G35" s="278"/>
      <c r="H35" s="278"/>
      <c r="I35" s="62"/>
      <c r="J35" s="5"/>
      <c r="K35" s="5"/>
    </row>
    <row r="36" spans="1:11" ht="12.75" customHeight="1">
      <c r="A36" s="4"/>
      <c r="B36" s="92"/>
      <c r="C36" s="515" t="s">
        <v>184</v>
      </c>
      <c r="D36" s="516"/>
      <c r="E36" s="516"/>
      <c r="F36" s="516"/>
      <c r="G36" s="516"/>
      <c r="H36" s="516"/>
      <c r="I36" s="516"/>
      <c r="J36" s="516"/>
      <c r="K36" s="516"/>
    </row>
    <row r="37" spans="1:11" ht="16.350000000000001" customHeight="1">
      <c r="A37" s="4"/>
      <c r="B37" s="92"/>
      <c r="C37" s="516"/>
      <c r="D37" s="516"/>
      <c r="E37" s="516"/>
      <c r="F37" s="516"/>
      <c r="G37" s="516"/>
      <c r="H37" s="516"/>
      <c r="I37" s="516"/>
      <c r="J37" s="516"/>
      <c r="K37" s="516"/>
    </row>
    <row r="38" spans="1:11" ht="13.7" customHeight="1">
      <c r="A38" s="4"/>
      <c r="B38" s="5"/>
      <c r="C38" s="175"/>
      <c r="D38" s="279"/>
      <c r="E38" s="280"/>
      <c r="F38" s="149"/>
      <c r="G38" s="62"/>
      <c r="H38" s="175"/>
      <c r="I38" s="5"/>
      <c r="J38" s="5"/>
      <c r="K38" s="5"/>
    </row>
    <row r="39" spans="1:11" ht="13.7" customHeight="1">
      <c r="A39" s="4"/>
      <c r="B39" s="5"/>
      <c r="C39" s="175"/>
      <c r="D39" s="279"/>
      <c r="E39" s="280"/>
      <c r="F39" s="149"/>
      <c r="G39" s="62"/>
      <c r="H39" s="175"/>
      <c r="I39" s="5"/>
      <c r="J39" s="5"/>
      <c r="K39" s="5"/>
    </row>
    <row r="40" spans="1:11" ht="17.45" customHeight="1">
      <c r="A40" s="4"/>
      <c r="B40" s="438" t="s">
        <v>8</v>
      </c>
      <c r="C40" s="438"/>
      <c r="D40" s="438"/>
      <c r="E40" s="438"/>
      <c r="F40" s="438"/>
      <c r="G40" s="441" t="s">
        <v>9</v>
      </c>
      <c r="H40" s="442"/>
      <c r="I40" s="442"/>
      <c r="J40" s="442"/>
      <c r="K40" s="412"/>
    </row>
    <row r="41" spans="1:11" ht="13.7" customHeight="1">
      <c r="A41" s="4"/>
      <c r="B41" s="5"/>
      <c r="C41" s="5"/>
      <c r="D41" s="261"/>
      <c r="E41" s="5"/>
      <c r="F41" s="5"/>
      <c r="G41" s="5"/>
      <c r="H41" s="5"/>
      <c r="I41" s="5"/>
      <c r="J41" s="5"/>
      <c r="K41" s="5"/>
    </row>
    <row r="42" spans="1:11" ht="12.75" customHeight="1">
      <c r="A42" s="4"/>
      <c r="B42" s="5"/>
      <c r="C42" s="5"/>
      <c r="D42" s="261"/>
      <c r="E42" s="5"/>
      <c r="F42" s="5"/>
      <c r="G42" s="5"/>
      <c r="H42" s="5"/>
      <c r="I42" s="5"/>
      <c r="J42" s="5"/>
      <c r="K42" s="5"/>
    </row>
    <row r="43" spans="1:11" ht="13.7" customHeight="1">
      <c r="A43" s="4"/>
      <c r="B43" s="5"/>
      <c r="C43" s="5"/>
      <c r="D43" s="261"/>
      <c r="E43" s="5"/>
      <c r="F43" s="5"/>
      <c r="G43" s="5"/>
      <c r="H43" s="5"/>
      <c r="I43" s="5"/>
      <c r="J43" s="5"/>
      <c r="K43" s="5"/>
    </row>
    <row r="44" spans="1:11" ht="13.7" customHeight="1">
      <c r="A44" s="4"/>
      <c r="B44" s="5"/>
      <c r="C44" s="5"/>
      <c r="D44" s="261"/>
      <c r="E44" s="5"/>
      <c r="F44" s="5"/>
      <c r="G44" s="5"/>
      <c r="H44" s="5"/>
      <c r="I44" s="5"/>
      <c r="J44" s="5"/>
      <c r="K44" s="5"/>
    </row>
    <row r="45" spans="1:11" ht="13.7" customHeight="1">
      <c r="A45" s="4"/>
      <c r="B45" s="5"/>
      <c r="C45" s="5"/>
      <c r="D45" s="261"/>
      <c r="E45" s="5"/>
      <c r="F45" s="5"/>
      <c r="G45" s="5"/>
      <c r="H45" s="5"/>
      <c r="I45" s="5"/>
      <c r="J45" s="5"/>
      <c r="K45" s="5"/>
    </row>
    <row r="46" spans="1:11" ht="13.7" customHeight="1">
      <c r="A46" s="4"/>
      <c r="B46" s="5"/>
      <c r="C46" s="5"/>
      <c r="D46" s="261"/>
      <c r="E46" s="5"/>
      <c r="F46" s="5"/>
      <c r="G46" s="5"/>
      <c r="H46" s="5"/>
      <c r="I46" s="5"/>
      <c r="J46" s="5"/>
      <c r="K46" s="5"/>
    </row>
    <row r="47" spans="1:11" ht="13.7" customHeight="1">
      <c r="A47" s="4"/>
      <c r="B47" s="5"/>
      <c r="C47" s="5"/>
      <c r="D47" s="261"/>
      <c r="E47" s="5"/>
      <c r="F47" s="5"/>
      <c r="G47" s="5"/>
      <c r="H47" s="5"/>
      <c r="I47" s="5"/>
      <c r="J47" s="5"/>
      <c r="K47" s="5"/>
    </row>
    <row r="48" spans="1:11" ht="13.7" customHeight="1">
      <c r="A48" s="4"/>
      <c r="B48" s="5"/>
      <c r="C48" s="5"/>
      <c r="D48" s="261"/>
      <c r="E48" s="5"/>
      <c r="F48" s="5"/>
      <c r="G48" s="5"/>
      <c r="H48" s="5"/>
      <c r="I48" s="5"/>
      <c r="J48" s="5"/>
      <c r="K48" s="5"/>
    </row>
    <row r="49" spans="1:11" ht="13.7" customHeight="1">
      <c r="A49" s="4"/>
      <c r="B49" s="5"/>
      <c r="C49" s="5"/>
      <c r="D49" s="261"/>
      <c r="E49" s="5"/>
      <c r="F49" s="5"/>
      <c r="G49" s="5"/>
      <c r="H49" s="5"/>
      <c r="I49" s="5"/>
      <c r="J49" s="5"/>
      <c r="K49" s="5"/>
    </row>
    <row r="50" spans="1:11" s="417" customFormat="1" ht="13.7" customHeight="1">
      <c r="A50" s="4"/>
      <c r="B50" s="5"/>
      <c r="C50" s="5"/>
      <c r="D50" s="261"/>
      <c r="E50" s="5"/>
      <c r="F50" s="5"/>
      <c r="G50" s="5"/>
      <c r="H50" s="5"/>
      <c r="I50" s="5"/>
      <c r="J50" s="5"/>
      <c r="K50" s="5"/>
    </row>
    <row r="51" spans="1:11" s="417" customFormat="1" ht="12.75" customHeight="1"/>
  </sheetData>
  <mergeCells count="8">
    <mergeCell ref="B40:F40"/>
    <mergeCell ref="C8:K9"/>
    <mergeCell ref="F33:G33"/>
    <mergeCell ref="B6:F6"/>
    <mergeCell ref="C36:K37"/>
    <mergeCell ref="G6:J6"/>
    <mergeCell ref="G40:J40"/>
    <mergeCell ref="B11:K11"/>
  </mergeCells>
  <hyperlinks>
    <hyperlink ref="B4" location="Ejercicios!A1" display="Volver a ejercicios" xr:uid="{00000000-0004-0000-0A00-000000000000}"/>
    <hyperlink ref="K4" location="Índice!A1" display="Volver al índice" xr:uid="{00000000-0004-0000-0A00-000001000000}"/>
  </hyperlinks>
  <pageMargins left="0.75" right="0.75" top="1" bottom="1" header="0.5" footer="0.5"/>
  <pageSetup scale="80" orientation="landscape"/>
  <headerFooter>
    <oddFooter>&amp;R&amp;"Arial,Regular"&amp;10&amp;K000000Rta_7.6</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showGridLines="0" workbookViewId="0">
      <selection activeCell="O30" sqref="O30"/>
    </sheetView>
  </sheetViews>
  <sheetFormatPr baseColWidth="10" defaultColWidth="10" defaultRowHeight="12.95" customHeight="1"/>
  <cols>
    <col min="1" max="1" width="10" customWidth="1"/>
  </cols>
  <sheetData/>
  <pageMargins left="0.75" right="0.75" top="1" bottom="1" header="0.5" footer="0.5"/>
  <pageSetup orientation="landscape"/>
  <headerFooter>
    <oddFooter>&amp;C&amp;"Helvetica Neue,Regular"&amp;12&amp;K000000&amp;P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F89A-3A08-44C1-9AB4-62081E02AC41}">
  <sheetPr>
    <pageSetUpPr fitToPage="1"/>
  </sheetPr>
  <dimension ref="A1:L36"/>
  <sheetViews>
    <sheetView showGridLines="0" workbookViewId="0">
      <selection activeCell="B25" activeCellId="2" sqref="B6:F6 B11:K11 B25:F25"/>
    </sheetView>
  </sheetViews>
  <sheetFormatPr baseColWidth="10" defaultColWidth="9.140625" defaultRowHeight="12.75" customHeight="1"/>
  <cols>
    <col min="1" max="1" width="9.140625" style="372" customWidth="1"/>
    <col min="2" max="2" width="8" style="372" customWidth="1"/>
    <col min="3" max="3" width="4" style="372" customWidth="1"/>
    <col min="4" max="4" width="10.42578125" style="372" customWidth="1"/>
    <col min="5" max="5" width="18.140625" style="372" customWidth="1"/>
    <col min="6" max="6" width="13.42578125" style="372" customWidth="1"/>
    <col min="7" max="7" width="14.42578125" style="372" customWidth="1"/>
    <col min="8" max="8" width="14.85546875" style="372" customWidth="1"/>
    <col min="9" max="11" width="11.42578125" style="372" customWidth="1"/>
    <col min="12" max="12" width="9.140625" style="434" customWidth="1"/>
    <col min="13" max="16384" width="9.140625" style="372"/>
  </cols>
  <sheetData>
    <row r="1" spans="1:11" ht="13.7" customHeight="1">
      <c r="A1" s="401"/>
      <c r="B1" s="400"/>
      <c r="C1" s="400"/>
      <c r="D1" s="400"/>
      <c r="E1" s="400"/>
      <c r="F1" s="400"/>
      <c r="G1" s="400"/>
      <c r="H1" s="400"/>
      <c r="I1" s="400"/>
      <c r="J1" s="400"/>
      <c r="K1" s="400"/>
    </row>
    <row r="2" spans="1:11" ht="13.7" customHeight="1">
      <c r="A2" s="375"/>
      <c r="B2" s="373"/>
      <c r="C2" s="373"/>
      <c r="D2" s="373"/>
      <c r="E2" s="399"/>
      <c r="F2" s="399"/>
      <c r="G2" s="399"/>
      <c r="H2" s="399"/>
      <c r="I2" s="399"/>
      <c r="J2" s="399"/>
      <c r="K2" s="432" t="s">
        <v>1</v>
      </c>
    </row>
    <row r="3" spans="1:11" ht="13.7" customHeight="1">
      <c r="A3" s="375"/>
      <c r="B3" s="373"/>
      <c r="C3" s="373"/>
      <c r="D3" s="373"/>
      <c r="E3" s="373"/>
      <c r="F3" s="399"/>
      <c r="G3" s="399"/>
      <c r="H3" s="399"/>
      <c r="I3" s="399"/>
      <c r="J3" s="399"/>
      <c r="K3" s="399"/>
    </row>
    <row r="4" spans="1:11" ht="13.7" customHeight="1">
      <c r="A4" s="375"/>
      <c r="B4" s="410" t="s">
        <v>243</v>
      </c>
      <c r="C4" s="373"/>
      <c r="D4" s="373"/>
      <c r="E4" s="373"/>
      <c r="F4" s="399"/>
      <c r="G4" s="399"/>
      <c r="H4" s="399"/>
      <c r="I4" s="399"/>
      <c r="J4" s="399"/>
      <c r="K4" s="411" t="s">
        <v>233</v>
      </c>
    </row>
    <row r="5" spans="1:11" ht="13.7" customHeight="1">
      <c r="A5" s="375"/>
      <c r="B5" s="373"/>
      <c r="C5" s="373"/>
      <c r="D5" s="373"/>
      <c r="E5" s="373"/>
      <c r="F5" s="373"/>
      <c r="G5" s="373"/>
      <c r="H5" s="373"/>
      <c r="I5" s="373"/>
      <c r="J5" s="373"/>
      <c r="K5" s="373"/>
    </row>
    <row r="6" spans="1:11" ht="18.399999999999999" customHeight="1">
      <c r="A6" s="375"/>
      <c r="B6" s="438" t="s">
        <v>72</v>
      </c>
      <c r="C6" s="438"/>
      <c r="D6" s="438"/>
      <c r="E6" s="438"/>
      <c r="F6" s="438"/>
      <c r="G6" s="441"/>
      <c r="H6" s="442"/>
      <c r="I6" s="442"/>
      <c r="J6" s="442"/>
      <c r="K6" s="412"/>
    </row>
    <row r="7" spans="1:11" ht="13.7" customHeight="1">
      <c r="A7" s="375"/>
      <c r="B7" s="373"/>
      <c r="C7" s="373"/>
      <c r="D7" s="373"/>
      <c r="E7" s="373"/>
      <c r="F7" s="373"/>
      <c r="G7" s="373"/>
      <c r="H7" s="373"/>
      <c r="I7" s="373"/>
      <c r="J7" s="373"/>
      <c r="K7" s="373"/>
    </row>
    <row r="8" spans="1:11" ht="12.75" customHeight="1">
      <c r="A8" s="375"/>
      <c r="B8" s="398">
        <v>7.8</v>
      </c>
      <c r="C8" s="517" t="s">
        <v>198</v>
      </c>
      <c r="D8" s="518"/>
      <c r="E8" s="518"/>
      <c r="F8" s="518"/>
      <c r="G8" s="518"/>
      <c r="H8" s="518"/>
      <c r="I8" s="518"/>
      <c r="J8" s="518"/>
      <c r="K8" s="518"/>
    </row>
    <row r="9" spans="1:11" ht="12.75" customHeight="1">
      <c r="A9" s="375"/>
      <c r="B9" s="397"/>
      <c r="C9" s="519" t="s">
        <v>40</v>
      </c>
      <c r="D9" s="520"/>
      <c r="E9" s="520"/>
      <c r="F9" s="520"/>
      <c r="G9" s="520"/>
      <c r="H9" s="520"/>
      <c r="I9" s="520"/>
      <c r="J9" s="520"/>
      <c r="K9" s="520"/>
    </row>
    <row r="10" spans="1:11" ht="15.95" customHeight="1">
      <c r="A10" s="375"/>
      <c r="B10" s="397"/>
      <c r="C10" s="396"/>
      <c r="D10" s="396"/>
      <c r="E10" s="396"/>
      <c r="F10" s="396"/>
      <c r="G10" s="396"/>
      <c r="H10" s="396"/>
      <c r="I10" s="396"/>
      <c r="J10" s="396"/>
      <c r="K10" s="433"/>
    </row>
    <row r="11" spans="1:11" ht="18.399999999999999" customHeight="1">
      <c r="A11" s="375"/>
      <c r="B11" s="438" t="s">
        <v>74</v>
      </c>
      <c r="C11" s="438"/>
      <c r="D11" s="438"/>
      <c r="E11" s="438"/>
      <c r="F11" s="438"/>
      <c r="G11" s="438"/>
      <c r="H11" s="438"/>
      <c r="I11" s="438"/>
      <c r="J11" s="438"/>
      <c r="K11" s="438"/>
    </row>
    <row r="12" spans="1:11" ht="13.7" customHeight="1">
      <c r="A12" s="375"/>
      <c r="B12" s="373"/>
      <c r="C12" s="378"/>
      <c r="D12" s="395"/>
      <c r="E12" s="394"/>
      <c r="F12" s="394"/>
      <c r="G12" s="394"/>
      <c r="H12" s="394"/>
      <c r="I12" s="373"/>
      <c r="J12" s="373"/>
      <c r="K12" s="373"/>
    </row>
    <row r="13" spans="1:11" ht="13.7" customHeight="1">
      <c r="A13" s="375"/>
      <c r="B13" s="373"/>
      <c r="C13" s="378"/>
      <c r="D13" s="521" t="s">
        <v>197</v>
      </c>
      <c r="E13" s="522"/>
      <c r="F13" s="522"/>
      <c r="G13" s="522"/>
      <c r="H13" s="522"/>
      <c r="I13" s="373"/>
      <c r="J13" s="373"/>
      <c r="K13" s="373"/>
    </row>
    <row r="14" spans="1:11" ht="13.7" customHeight="1">
      <c r="A14" s="375"/>
      <c r="B14" s="393"/>
      <c r="C14" s="378"/>
      <c r="D14" s="392" t="s">
        <v>32</v>
      </c>
      <c r="E14" s="392" t="s">
        <v>33</v>
      </c>
      <c r="F14" s="392" t="s">
        <v>34</v>
      </c>
      <c r="G14" s="392" t="s">
        <v>35</v>
      </c>
      <c r="H14" s="392" t="s">
        <v>196</v>
      </c>
      <c r="I14" s="373"/>
      <c r="J14" s="373"/>
      <c r="K14" s="373"/>
    </row>
    <row r="15" spans="1:11" ht="13.7" customHeight="1">
      <c r="A15" s="375"/>
      <c r="B15" s="381"/>
      <c r="C15" s="378"/>
      <c r="D15" s="391" t="s">
        <v>36</v>
      </c>
      <c r="E15" s="390">
        <v>0.22</v>
      </c>
      <c r="F15" s="390">
        <v>0.45</v>
      </c>
      <c r="G15" s="390">
        <v>0.33</v>
      </c>
      <c r="H15" s="390">
        <f>G15-E15</f>
        <v>0.11000000000000001</v>
      </c>
      <c r="I15" s="373"/>
      <c r="J15" s="373"/>
      <c r="K15" s="373"/>
    </row>
    <row r="16" spans="1:11" ht="13.7" customHeight="1">
      <c r="A16" s="375"/>
      <c r="B16" s="381"/>
      <c r="C16" s="378"/>
      <c r="D16" s="389" t="s">
        <v>37</v>
      </c>
      <c r="E16" s="388">
        <v>0.15</v>
      </c>
      <c r="F16" s="388">
        <v>0.55000000000000004</v>
      </c>
      <c r="G16" s="388">
        <v>0.3</v>
      </c>
      <c r="H16" s="388">
        <f>G16-E16</f>
        <v>0.15</v>
      </c>
      <c r="I16" s="373"/>
      <c r="J16" s="373"/>
      <c r="K16" s="373"/>
    </row>
    <row r="17" spans="1:11" ht="13.7" customHeight="1">
      <c r="A17" s="375"/>
      <c r="B17" s="381"/>
      <c r="C17" s="378"/>
      <c r="D17" s="387" t="s">
        <v>38</v>
      </c>
      <c r="E17" s="386">
        <v>0.17</v>
      </c>
      <c r="F17" s="386">
        <v>0.5</v>
      </c>
      <c r="G17" s="386">
        <v>0.33</v>
      </c>
      <c r="H17" s="386">
        <f>G17-E17</f>
        <v>0.16</v>
      </c>
      <c r="I17" s="373"/>
      <c r="J17" s="373"/>
      <c r="K17" s="373"/>
    </row>
    <row r="18" spans="1:11" ht="14.1" customHeight="1" thickBot="1">
      <c r="A18" s="375"/>
      <c r="B18" s="381"/>
      <c r="C18" s="378"/>
      <c r="D18" s="385" t="s">
        <v>39</v>
      </c>
      <c r="E18" s="384">
        <v>0.18</v>
      </c>
      <c r="F18" s="384">
        <v>0.47</v>
      </c>
      <c r="G18" s="384">
        <v>0.35</v>
      </c>
      <c r="H18" s="384">
        <f>G18-E18</f>
        <v>0.16999999999999998</v>
      </c>
      <c r="I18" s="373"/>
      <c r="J18" s="373"/>
      <c r="K18" s="373"/>
    </row>
    <row r="19" spans="1:11" ht="14.1" customHeight="1">
      <c r="A19" s="375"/>
      <c r="B19" s="381"/>
      <c r="C19" s="378"/>
      <c r="D19" s="383"/>
      <c r="E19" s="382"/>
      <c r="F19" s="382"/>
      <c r="G19" s="382"/>
      <c r="H19" s="382"/>
      <c r="I19" s="373"/>
      <c r="J19" s="373"/>
      <c r="K19" s="373"/>
    </row>
    <row r="20" spans="1:11" ht="12.75" customHeight="1">
      <c r="A20" s="375"/>
      <c r="B20" s="381"/>
      <c r="C20" s="378"/>
      <c r="D20" s="523" t="s">
        <v>195</v>
      </c>
      <c r="E20" s="524"/>
      <c r="F20" s="524"/>
      <c r="G20" s="524"/>
      <c r="H20" s="524"/>
      <c r="I20" s="373"/>
      <c r="J20" s="373"/>
      <c r="K20" s="373"/>
    </row>
    <row r="21" spans="1:11" ht="13.7" customHeight="1">
      <c r="A21" s="375"/>
      <c r="B21" s="381"/>
      <c r="C21" s="378"/>
      <c r="D21" s="524"/>
      <c r="E21" s="524"/>
      <c r="F21" s="524"/>
      <c r="G21" s="524"/>
      <c r="H21" s="524"/>
      <c r="I21" s="373"/>
      <c r="J21" s="373"/>
      <c r="K21" s="373"/>
    </row>
    <row r="22" spans="1:11" ht="13.7" customHeight="1">
      <c r="A22" s="375"/>
      <c r="B22" s="381"/>
      <c r="C22" s="378"/>
      <c r="D22" s="524"/>
      <c r="E22" s="524"/>
      <c r="F22" s="524"/>
      <c r="G22" s="524"/>
      <c r="H22" s="524"/>
      <c r="I22" s="373"/>
      <c r="J22" s="373"/>
      <c r="K22" s="373"/>
    </row>
    <row r="23" spans="1:11" ht="13.7" customHeight="1">
      <c r="A23" s="375"/>
      <c r="B23" s="381"/>
      <c r="C23" s="378"/>
      <c r="D23" s="373"/>
      <c r="E23" s="380"/>
      <c r="F23" s="379"/>
      <c r="G23" s="379"/>
      <c r="H23" s="378"/>
      <c r="I23" s="373"/>
      <c r="J23" s="373"/>
      <c r="K23" s="373"/>
    </row>
    <row r="24" spans="1:11" ht="13.7" customHeight="1">
      <c r="A24" s="375"/>
      <c r="B24" s="381"/>
      <c r="C24" s="378"/>
      <c r="D24" s="373"/>
      <c r="E24" s="380"/>
      <c r="F24" s="379"/>
      <c r="G24" s="379"/>
      <c r="H24" s="378"/>
      <c r="I24" s="373"/>
      <c r="J24" s="373"/>
      <c r="K24" s="373"/>
    </row>
    <row r="25" spans="1:11" ht="17.45" customHeight="1">
      <c r="A25" s="375"/>
      <c r="B25" s="438" t="s">
        <v>8</v>
      </c>
      <c r="C25" s="438"/>
      <c r="D25" s="438"/>
      <c r="E25" s="438"/>
      <c r="F25" s="438"/>
      <c r="G25" s="441" t="s">
        <v>9</v>
      </c>
      <c r="H25" s="442"/>
      <c r="I25" s="442"/>
      <c r="J25" s="442"/>
      <c r="K25" s="412"/>
    </row>
    <row r="26" spans="1:11" ht="16.7" customHeight="1">
      <c r="A26" s="375"/>
      <c r="B26" s="376"/>
      <c r="C26" s="376"/>
      <c r="D26" s="377"/>
      <c r="E26" s="376"/>
      <c r="F26" s="376"/>
      <c r="G26" s="376"/>
      <c r="H26" s="376"/>
      <c r="I26" s="376"/>
      <c r="J26" s="376"/>
      <c r="K26" s="376"/>
    </row>
    <row r="27" spans="1:11" ht="13.7" customHeight="1">
      <c r="A27" s="375"/>
      <c r="B27" s="373"/>
      <c r="C27" s="373"/>
      <c r="D27" s="374"/>
      <c r="E27" s="373"/>
      <c r="F27" s="373"/>
      <c r="G27" s="373"/>
      <c r="H27" s="373"/>
      <c r="I27" s="373"/>
      <c r="J27" s="373"/>
      <c r="K27" s="373"/>
    </row>
    <row r="28" spans="1:11" ht="13.7" customHeight="1">
      <c r="A28" s="375"/>
      <c r="B28" s="373"/>
      <c r="C28" s="373"/>
      <c r="D28" s="374"/>
      <c r="E28" s="373"/>
      <c r="F28" s="373"/>
      <c r="G28" s="373"/>
      <c r="H28" s="373"/>
      <c r="I28" s="373"/>
      <c r="J28" s="373"/>
      <c r="K28" s="373"/>
    </row>
    <row r="29" spans="1:11" ht="13.7" customHeight="1">
      <c r="A29" s="375"/>
      <c r="B29" s="373"/>
      <c r="C29" s="373"/>
      <c r="D29" s="374"/>
      <c r="E29" s="373"/>
      <c r="F29" s="373"/>
      <c r="G29" s="373"/>
      <c r="H29" s="373"/>
      <c r="I29" s="373"/>
      <c r="J29" s="373"/>
      <c r="K29" s="373"/>
    </row>
    <row r="30" spans="1:11" ht="13.7" customHeight="1">
      <c r="A30" s="375"/>
      <c r="B30" s="373"/>
      <c r="C30" s="373"/>
      <c r="D30" s="374"/>
      <c r="E30" s="373"/>
      <c r="F30" s="373"/>
      <c r="G30" s="373"/>
      <c r="H30" s="373"/>
      <c r="I30" s="373"/>
      <c r="J30" s="373"/>
      <c r="K30" s="373"/>
    </row>
    <row r="31" spans="1:11" ht="13.7" customHeight="1">
      <c r="A31" s="375"/>
      <c r="B31" s="373"/>
      <c r="C31" s="373"/>
      <c r="D31" s="374"/>
      <c r="E31" s="373"/>
      <c r="F31" s="373"/>
      <c r="G31" s="373"/>
      <c r="H31" s="373"/>
      <c r="I31" s="373"/>
      <c r="J31" s="373"/>
      <c r="K31" s="373"/>
    </row>
    <row r="32" spans="1:11" ht="13.7" customHeight="1">
      <c r="A32" s="375"/>
      <c r="B32" s="373"/>
      <c r="C32" s="373"/>
      <c r="D32" s="374"/>
      <c r="E32" s="373"/>
      <c r="F32" s="373"/>
      <c r="G32" s="373"/>
      <c r="H32" s="373"/>
      <c r="I32" s="373"/>
      <c r="J32" s="373"/>
      <c r="K32" s="373"/>
    </row>
    <row r="33" spans="1:11" ht="13.7" customHeight="1">
      <c r="A33" s="375"/>
      <c r="B33" s="373"/>
      <c r="C33" s="373"/>
      <c r="D33" s="374"/>
      <c r="E33" s="373"/>
      <c r="F33" s="373"/>
      <c r="G33" s="373"/>
      <c r="H33" s="373"/>
      <c r="I33" s="373"/>
      <c r="J33" s="373"/>
      <c r="K33" s="373"/>
    </row>
    <row r="34" spans="1:11" ht="13.7" customHeight="1">
      <c r="A34" s="375"/>
      <c r="B34" s="373"/>
      <c r="C34" s="373"/>
      <c r="D34" s="374"/>
      <c r="E34" s="373"/>
      <c r="F34" s="373"/>
      <c r="G34" s="373"/>
      <c r="H34" s="373"/>
      <c r="I34" s="373"/>
      <c r="J34" s="373"/>
      <c r="K34" s="373"/>
    </row>
    <row r="35" spans="1:11" ht="13.7" customHeight="1">
      <c r="A35" s="375"/>
      <c r="B35" s="373"/>
      <c r="C35" s="373"/>
      <c r="D35" s="374"/>
      <c r="E35" s="373"/>
      <c r="F35" s="373"/>
      <c r="G35" s="373"/>
      <c r="H35" s="373"/>
      <c r="I35" s="373"/>
      <c r="J35" s="373"/>
      <c r="K35" s="373"/>
    </row>
    <row r="36" spans="1:11" s="434" customFormat="1" ht="12.75" customHeight="1"/>
  </sheetData>
  <mergeCells count="9">
    <mergeCell ref="G25:J25"/>
    <mergeCell ref="G6:J6"/>
    <mergeCell ref="B6:F6"/>
    <mergeCell ref="B25:F25"/>
    <mergeCell ref="C8:K8"/>
    <mergeCell ref="C9:K9"/>
    <mergeCell ref="D13:H13"/>
    <mergeCell ref="D20:H22"/>
    <mergeCell ref="B11:K11"/>
  </mergeCells>
  <hyperlinks>
    <hyperlink ref="B4" location="Ejercicios!A1" display="Volver a ejercicios" xr:uid="{89BA4725-A753-42D8-894C-4F204ABA3671}"/>
    <hyperlink ref="K4" location="Índice!A1" display="Volver al índice" xr:uid="{AACD37E8-5390-4E5A-97FA-D09D2C3FF54A}"/>
  </hyperlinks>
  <pageMargins left="0.75" right="0.75" top="1" bottom="1" header="0.5" footer="0.5"/>
  <pageSetup scale="91" orientation="landscape"/>
  <headerFooter>
    <oddFooter>&amp;R&amp;"Arial,Regular"&amp;10&amp;K000000Rta_7.8</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796E4-54F6-4D96-BA33-2412F8D114AE}">
  <dimension ref="A1"/>
  <sheetViews>
    <sheetView showGridLines="0" zoomScale="115" zoomScaleNormal="115" workbookViewId="0">
      <selection activeCell="R28" sqref="R28"/>
    </sheetView>
  </sheetViews>
  <sheetFormatPr baseColWidth="10" defaultColWidth="10" defaultRowHeight="12.95" customHeight="1"/>
  <cols>
    <col min="1" max="1" width="10" style="402" customWidth="1"/>
    <col min="2" max="16384" width="10" style="402"/>
  </cols>
  <sheetData/>
  <pageMargins left="0.75" right="0.75" top="1" bottom="1" header="0.5" footer="0.5"/>
  <pageSetup orientation="landscape"/>
  <headerFooter>
    <oddFooter>&amp;C&amp;"Helvetica Neue,Regular"&amp;12&amp;K000000&amp;P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53"/>
  <sheetViews>
    <sheetView showGridLines="0" workbookViewId="0">
      <selection activeCell="Q14" sqref="Q14"/>
    </sheetView>
  </sheetViews>
  <sheetFormatPr baseColWidth="10" defaultColWidth="9.140625" defaultRowHeight="12.75" customHeight="1"/>
  <cols>
    <col min="1" max="1" width="3.85546875" style="1" customWidth="1"/>
    <col min="2" max="2" width="5.5703125" style="1" customWidth="1"/>
    <col min="3" max="3" width="5.85546875" style="1" customWidth="1"/>
    <col min="4" max="4" width="14.5703125" style="1" customWidth="1"/>
    <col min="5" max="5" width="11" style="1" customWidth="1"/>
    <col min="6" max="6" width="9.140625" style="1" customWidth="1"/>
    <col min="7" max="7" width="13.140625" style="1" customWidth="1"/>
    <col min="8" max="8" width="14.42578125" style="1" customWidth="1"/>
    <col min="9" max="9" width="13.42578125" style="1" customWidth="1"/>
    <col min="10" max="11" width="9.140625" style="1" customWidth="1"/>
    <col min="12" max="12" width="8.5703125" style="1" customWidth="1"/>
    <col min="13" max="13" width="9.140625" style="1" customWidth="1"/>
    <col min="14" max="15" width="9.140625" style="417" customWidth="1"/>
    <col min="16" max="16384" width="9.140625" style="1"/>
  </cols>
  <sheetData>
    <row r="1" spans="1:14" ht="13.7" customHeight="1">
      <c r="A1" s="2"/>
      <c r="B1" s="3"/>
      <c r="C1" s="3"/>
      <c r="D1" s="3"/>
      <c r="E1" s="3"/>
      <c r="F1" s="3"/>
      <c r="G1" s="3"/>
      <c r="H1" s="3"/>
      <c r="I1" s="3"/>
      <c r="J1" s="3"/>
      <c r="K1" s="3"/>
      <c r="L1" s="3"/>
      <c r="M1" s="3"/>
      <c r="N1" s="3"/>
    </row>
    <row r="2" spans="1:14" ht="13.7" customHeight="1">
      <c r="A2" s="4"/>
      <c r="B2" s="5"/>
      <c r="C2" s="5"/>
      <c r="D2" s="5"/>
      <c r="E2" s="8"/>
      <c r="F2" s="8"/>
      <c r="G2" s="8"/>
      <c r="H2" s="8"/>
      <c r="I2" s="8"/>
      <c r="J2" s="8"/>
      <c r="K2" s="7" t="s">
        <v>1</v>
      </c>
      <c r="L2" s="5"/>
      <c r="M2" s="5"/>
      <c r="N2" s="5"/>
    </row>
    <row r="3" spans="1:14" ht="13.7" customHeight="1">
      <c r="A3" s="4"/>
      <c r="B3" s="5"/>
      <c r="C3" s="5"/>
      <c r="D3" s="5"/>
      <c r="E3" s="5"/>
      <c r="F3" s="8"/>
      <c r="G3" s="8"/>
      <c r="H3" s="8"/>
      <c r="I3" s="8"/>
      <c r="J3" s="8"/>
      <c r="K3" s="8"/>
      <c r="L3" s="5"/>
      <c r="M3" s="5"/>
      <c r="N3" s="5"/>
    </row>
    <row r="4" spans="1:14" ht="13.7" customHeight="1">
      <c r="A4" s="4"/>
      <c r="B4" s="410" t="s">
        <v>243</v>
      </c>
      <c r="C4" s="5"/>
      <c r="D4" s="5"/>
      <c r="E4" s="5"/>
      <c r="F4" s="8"/>
      <c r="G4" s="8"/>
      <c r="H4" s="8"/>
      <c r="I4" s="8"/>
      <c r="J4" s="8"/>
      <c r="K4" s="411" t="s">
        <v>233</v>
      </c>
      <c r="L4" s="5"/>
      <c r="M4" s="5"/>
      <c r="N4" s="5"/>
    </row>
    <row r="5" spans="1:14" ht="13.7" customHeight="1">
      <c r="A5" s="4"/>
      <c r="B5" s="5"/>
      <c r="C5" s="5"/>
      <c r="D5" s="5"/>
      <c r="E5" s="5"/>
      <c r="F5" s="5"/>
      <c r="G5" s="5"/>
      <c r="H5" s="5"/>
      <c r="I5" s="5"/>
      <c r="J5" s="5"/>
      <c r="K5" s="5"/>
      <c r="L5" s="5"/>
      <c r="M5" s="5"/>
      <c r="N5" s="5"/>
    </row>
    <row r="6" spans="1:14" ht="18.600000000000001" customHeight="1">
      <c r="A6" s="4"/>
      <c r="B6" s="438" t="s">
        <v>72</v>
      </c>
      <c r="C6" s="438"/>
      <c r="D6" s="438"/>
      <c r="E6" s="438"/>
      <c r="F6" s="438"/>
      <c r="G6" s="441"/>
      <c r="H6" s="442"/>
      <c r="I6" s="442"/>
      <c r="J6" s="442"/>
      <c r="K6" s="412"/>
      <c r="L6" s="5"/>
      <c r="M6" s="5"/>
      <c r="N6" s="5"/>
    </row>
    <row r="7" spans="1:14" ht="13.7" customHeight="1">
      <c r="A7" s="4"/>
      <c r="B7" s="5"/>
      <c r="C7" s="5"/>
      <c r="D7" s="5"/>
      <c r="E7" s="5"/>
      <c r="F7" s="5"/>
      <c r="G7" s="5"/>
      <c r="H7" s="5"/>
      <c r="I7" s="5"/>
      <c r="J7" s="5"/>
      <c r="K7" s="5"/>
      <c r="L7" s="5"/>
      <c r="M7" s="5"/>
      <c r="N7" s="5"/>
    </row>
    <row r="8" spans="1:14" ht="12.75" customHeight="1">
      <c r="A8" s="4"/>
      <c r="B8" s="150">
        <v>7.8</v>
      </c>
      <c r="C8" s="451" t="s">
        <v>116</v>
      </c>
      <c r="D8" s="474"/>
      <c r="E8" s="474"/>
      <c r="F8" s="474"/>
      <c r="G8" s="474"/>
      <c r="H8" s="474"/>
      <c r="I8" s="474"/>
      <c r="J8" s="474"/>
      <c r="K8" s="474"/>
      <c r="L8" s="5"/>
      <c r="M8" s="5"/>
      <c r="N8" s="5"/>
    </row>
    <row r="9" spans="1:14" ht="12.75" customHeight="1">
      <c r="A9" s="4"/>
      <c r="B9" s="151"/>
      <c r="C9" s="474"/>
      <c r="D9" s="474"/>
      <c r="E9" s="474"/>
      <c r="F9" s="474"/>
      <c r="G9" s="474"/>
      <c r="H9" s="474"/>
      <c r="I9" s="474"/>
      <c r="J9" s="474"/>
      <c r="K9" s="474"/>
      <c r="L9" s="5"/>
      <c r="M9" s="5"/>
      <c r="N9" s="5"/>
    </row>
    <row r="10" spans="1:14" ht="12.75" customHeight="1">
      <c r="A10" s="4"/>
      <c r="B10" s="151"/>
      <c r="C10" s="474"/>
      <c r="D10" s="474"/>
      <c r="E10" s="474"/>
      <c r="F10" s="474"/>
      <c r="G10" s="474"/>
      <c r="H10" s="474"/>
      <c r="I10" s="474"/>
      <c r="J10" s="474"/>
      <c r="K10" s="474"/>
      <c r="L10" s="5"/>
      <c r="M10" s="5"/>
      <c r="N10" s="5"/>
    </row>
    <row r="11" spans="1:14" ht="12.75" customHeight="1">
      <c r="A11" s="4"/>
      <c r="B11" s="151"/>
      <c r="C11" s="474"/>
      <c r="D11" s="474"/>
      <c r="E11" s="474"/>
      <c r="F11" s="474"/>
      <c r="G11" s="474"/>
      <c r="H11" s="474"/>
      <c r="I11" s="474"/>
      <c r="J11" s="474"/>
      <c r="K11" s="474"/>
      <c r="L11" s="5"/>
      <c r="M11" s="5"/>
      <c r="N11" s="5"/>
    </row>
    <row r="12" spans="1:14" ht="12.75" customHeight="1">
      <c r="A12" s="4"/>
      <c r="B12" s="151"/>
      <c r="C12" s="474"/>
      <c r="D12" s="474"/>
      <c r="E12" s="474"/>
      <c r="F12" s="474"/>
      <c r="G12" s="474"/>
      <c r="H12" s="474"/>
      <c r="I12" s="474"/>
      <c r="J12" s="474"/>
      <c r="K12" s="474"/>
      <c r="L12" s="5"/>
      <c r="M12" s="5"/>
      <c r="N12" s="5"/>
    </row>
    <row r="13" spans="1:14" ht="12.75" customHeight="1">
      <c r="A13" s="4"/>
      <c r="B13" s="151"/>
      <c r="C13" s="474"/>
      <c r="D13" s="474"/>
      <c r="E13" s="474"/>
      <c r="F13" s="474"/>
      <c r="G13" s="474"/>
      <c r="H13" s="474"/>
      <c r="I13" s="474"/>
      <c r="J13" s="474"/>
      <c r="K13" s="474"/>
      <c r="L13" s="5"/>
      <c r="M13" s="5"/>
      <c r="N13" s="5"/>
    </row>
    <row r="14" spans="1:14" ht="12.75" customHeight="1">
      <c r="A14" s="4"/>
      <c r="B14" s="151"/>
      <c r="C14" s="474"/>
      <c r="D14" s="474"/>
      <c r="E14" s="474"/>
      <c r="F14" s="474"/>
      <c r="G14" s="474"/>
      <c r="H14" s="474"/>
      <c r="I14" s="474"/>
      <c r="J14" s="474"/>
      <c r="K14" s="474"/>
      <c r="L14" s="5"/>
      <c r="M14" s="5"/>
      <c r="N14" s="5"/>
    </row>
    <row r="15" spans="1:14" ht="12.75" customHeight="1">
      <c r="A15" s="4"/>
      <c r="B15" s="151"/>
      <c r="C15" s="146" t="s">
        <v>52</v>
      </c>
      <c r="D15" s="67"/>
      <c r="E15" s="67"/>
      <c r="F15" s="67"/>
      <c r="G15" s="67"/>
      <c r="H15" s="67"/>
      <c r="I15" s="67"/>
      <c r="J15" s="67"/>
      <c r="K15" s="67"/>
      <c r="L15" s="5"/>
      <c r="M15" s="5"/>
      <c r="N15" s="5"/>
    </row>
    <row r="16" spans="1:14" ht="15.95" customHeight="1">
      <c r="A16" s="4"/>
      <c r="B16" s="151"/>
      <c r="C16" s="281"/>
      <c r="D16" s="281"/>
      <c r="E16" s="281"/>
      <c r="F16" s="281"/>
      <c r="G16" s="281"/>
      <c r="H16" s="281"/>
      <c r="I16" s="281"/>
      <c r="J16" s="281"/>
      <c r="K16" s="153"/>
      <c r="L16" s="5"/>
      <c r="M16" s="5"/>
      <c r="N16" s="5"/>
    </row>
    <row r="17" spans="1:14" ht="18.600000000000001" customHeight="1">
      <c r="A17" s="4"/>
      <c r="B17" s="438" t="s">
        <v>74</v>
      </c>
      <c r="C17" s="438"/>
      <c r="D17" s="438"/>
      <c r="E17" s="438"/>
      <c r="F17" s="438"/>
      <c r="G17" s="438"/>
      <c r="H17" s="438"/>
      <c r="I17" s="438"/>
      <c r="J17" s="438"/>
      <c r="K17" s="438"/>
      <c r="L17" s="5"/>
      <c r="M17" s="5"/>
      <c r="N17" s="5"/>
    </row>
    <row r="18" spans="1:14" ht="13.7" customHeight="1">
      <c r="A18" s="4"/>
      <c r="B18" s="5"/>
      <c r="C18" s="175"/>
      <c r="D18" s="175"/>
      <c r="E18" s="175"/>
      <c r="F18" s="175"/>
      <c r="G18" s="175"/>
      <c r="H18" s="175"/>
      <c r="I18" s="175"/>
      <c r="J18" s="175"/>
      <c r="K18" s="5"/>
      <c r="L18" s="5"/>
      <c r="M18" s="5"/>
      <c r="N18" s="5"/>
    </row>
    <row r="19" spans="1:14" ht="15" customHeight="1">
      <c r="A19" s="4"/>
      <c r="B19" s="17"/>
      <c r="C19" s="146" t="s">
        <v>117</v>
      </c>
      <c r="D19" s="5"/>
      <c r="E19" s="5"/>
      <c r="F19" s="5"/>
      <c r="G19" s="5"/>
      <c r="H19" s="5"/>
      <c r="I19" s="283"/>
      <c r="J19" s="283"/>
      <c r="K19" s="5"/>
      <c r="L19" s="5"/>
      <c r="M19" s="5"/>
      <c r="N19" s="5"/>
    </row>
    <row r="20" spans="1:14" ht="18" customHeight="1">
      <c r="A20" s="4"/>
      <c r="B20" s="17"/>
      <c r="C20" s="283"/>
      <c r="D20" s="203"/>
      <c r="E20" s="203"/>
      <c r="F20" s="203"/>
      <c r="G20" s="203"/>
      <c r="H20" s="203"/>
      <c r="I20" s="284"/>
      <c r="J20" s="284"/>
      <c r="K20" s="5"/>
      <c r="L20" s="5"/>
      <c r="M20" s="5"/>
      <c r="N20" s="5"/>
    </row>
    <row r="21" spans="1:14" ht="15.75" customHeight="1">
      <c r="A21" s="4"/>
      <c r="B21" s="5"/>
      <c r="C21" s="17"/>
      <c r="D21" s="178" t="s">
        <v>118</v>
      </c>
      <c r="E21" s="285">
        <f t="shared" ref="E21:J21" si="0">E47</f>
        <v>2.6199999999999988</v>
      </c>
      <c r="F21" s="285">
        <f t="shared" si="0"/>
        <v>-0.4</v>
      </c>
      <c r="G21" s="285">
        <f t="shared" si="0"/>
        <v>4.2800000000000011</v>
      </c>
      <c r="H21" s="285">
        <f t="shared" si="0"/>
        <v>6.7600000000000007</v>
      </c>
      <c r="I21" s="285">
        <f t="shared" si="0"/>
        <v>6.68</v>
      </c>
      <c r="J21" s="285">
        <f t="shared" si="0"/>
        <v>1.0600000000000009</v>
      </c>
      <c r="K21" s="283"/>
      <c r="L21" s="5"/>
      <c r="M21" s="5"/>
      <c r="N21" s="5"/>
    </row>
    <row r="22" spans="1:14" ht="18" customHeight="1">
      <c r="A22" s="4"/>
      <c r="B22" s="17"/>
      <c r="C22" s="283"/>
      <c r="D22" s="286"/>
      <c r="E22" s="287"/>
      <c r="F22" s="287"/>
      <c r="G22" s="287"/>
      <c r="H22" s="287"/>
      <c r="I22" s="288"/>
      <c r="J22" s="288"/>
      <c r="K22" s="5"/>
      <c r="L22" s="5"/>
      <c r="M22" s="5"/>
      <c r="N22" s="5"/>
    </row>
    <row r="23" spans="1:14" ht="12.95" customHeight="1">
      <c r="A23" s="4"/>
      <c r="B23" s="17"/>
      <c r="C23" s="64" t="s">
        <v>119</v>
      </c>
      <c r="D23" s="37"/>
      <c r="E23" s="289"/>
      <c r="F23" s="289"/>
      <c r="G23" s="289"/>
      <c r="H23" s="289"/>
      <c r="I23" s="283"/>
      <c r="J23" s="283"/>
      <c r="K23" s="5"/>
      <c r="L23" s="5"/>
      <c r="M23" s="5"/>
      <c r="N23" s="5"/>
    </row>
    <row r="24" spans="1:14" ht="12.95" customHeight="1">
      <c r="A24" s="4"/>
      <c r="B24" s="17"/>
      <c r="C24" s="290"/>
      <c r="D24" s="37"/>
      <c r="E24" s="289"/>
      <c r="F24" s="289"/>
      <c r="G24" s="289"/>
      <c r="H24" s="289"/>
      <c r="I24" s="283"/>
      <c r="J24" s="283"/>
      <c r="K24" s="5"/>
      <c r="L24" s="5"/>
      <c r="M24" s="5"/>
      <c r="N24" s="5"/>
    </row>
    <row r="25" spans="1:14" ht="12.95" customHeight="1">
      <c r="A25" s="4"/>
      <c r="B25" s="17"/>
      <c r="C25" s="64" t="s">
        <v>120</v>
      </c>
      <c r="D25" s="37"/>
      <c r="E25" s="289"/>
      <c r="F25" s="289"/>
      <c r="G25" s="289"/>
      <c r="H25" s="289"/>
      <c r="I25" s="283"/>
      <c r="J25" s="283"/>
      <c r="K25" s="5"/>
      <c r="L25" s="5"/>
      <c r="M25" s="5"/>
      <c r="N25" s="5"/>
    </row>
    <row r="26" spans="1:14" ht="15.75" customHeight="1">
      <c r="A26" s="4"/>
      <c r="B26" s="17"/>
      <c r="C26" s="146" t="s">
        <v>46</v>
      </c>
      <c r="D26" s="481" t="s">
        <v>121</v>
      </c>
      <c r="E26" s="487"/>
      <c r="F26" s="487"/>
      <c r="G26" s="487"/>
      <c r="H26" s="487"/>
      <c r="I26" s="487"/>
      <c r="J26" s="487"/>
      <c r="K26" s="5"/>
      <c r="L26" s="5"/>
      <c r="M26" s="5"/>
      <c r="N26" s="5"/>
    </row>
    <row r="27" spans="1:14" ht="15.75" customHeight="1">
      <c r="A27" s="4"/>
      <c r="B27" s="17"/>
      <c r="C27" s="196"/>
      <c r="D27" s="487"/>
      <c r="E27" s="487"/>
      <c r="F27" s="487"/>
      <c r="G27" s="487"/>
      <c r="H27" s="487"/>
      <c r="I27" s="487"/>
      <c r="J27" s="487"/>
      <c r="K27" s="5"/>
      <c r="L27" s="5"/>
      <c r="M27" s="5"/>
      <c r="N27" s="5"/>
    </row>
    <row r="28" spans="1:14" ht="15.75" customHeight="1">
      <c r="A28" s="4"/>
      <c r="B28" s="17"/>
      <c r="C28" s="146" t="s">
        <v>47</v>
      </c>
      <c r="D28" s="525" t="s">
        <v>122</v>
      </c>
      <c r="E28" s="526"/>
      <c r="F28" s="526"/>
      <c r="G28" s="526"/>
      <c r="H28" s="526"/>
      <c r="I28" s="526"/>
      <c r="J28" s="526"/>
      <c r="K28" s="5"/>
      <c r="L28" s="5"/>
      <c r="M28" s="5"/>
      <c r="N28" s="5"/>
    </row>
    <row r="29" spans="1:14" ht="15.75" customHeight="1">
      <c r="A29" s="4"/>
      <c r="B29" s="17"/>
      <c r="C29" s="196"/>
      <c r="D29" s="526"/>
      <c r="E29" s="526"/>
      <c r="F29" s="526"/>
      <c r="G29" s="526"/>
      <c r="H29" s="526"/>
      <c r="I29" s="526"/>
      <c r="J29" s="526"/>
      <c r="K29" s="5"/>
      <c r="L29" s="5"/>
      <c r="M29" s="5"/>
      <c r="N29" s="5"/>
    </row>
    <row r="30" spans="1:14" ht="15.75" customHeight="1">
      <c r="A30" s="4"/>
      <c r="B30" s="17"/>
      <c r="C30" s="146" t="s">
        <v>48</v>
      </c>
      <c r="D30" s="458" t="s">
        <v>123</v>
      </c>
      <c r="E30" s="512"/>
      <c r="F30" s="512"/>
      <c r="G30" s="512"/>
      <c r="H30" s="512"/>
      <c r="I30" s="512"/>
      <c r="J30" s="512"/>
      <c r="K30" s="5"/>
      <c r="L30" s="5"/>
      <c r="M30" s="5"/>
      <c r="N30" s="5"/>
    </row>
    <row r="31" spans="1:14" ht="15.75" customHeight="1">
      <c r="A31" s="4"/>
      <c r="B31" s="17"/>
      <c r="C31" s="196"/>
      <c r="D31" s="512"/>
      <c r="E31" s="512"/>
      <c r="F31" s="512"/>
      <c r="G31" s="512"/>
      <c r="H31" s="512"/>
      <c r="I31" s="512"/>
      <c r="J31" s="512"/>
      <c r="K31" s="5"/>
      <c r="L31" s="5"/>
      <c r="M31" s="5"/>
      <c r="N31" s="5"/>
    </row>
    <row r="32" spans="1:14" ht="15.75" customHeight="1">
      <c r="A32" s="4"/>
      <c r="B32" s="17"/>
      <c r="C32" s="146" t="s">
        <v>49</v>
      </c>
      <c r="D32" s="146" t="s">
        <v>124</v>
      </c>
      <c r="E32" s="5"/>
      <c r="F32" s="5"/>
      <c r="G32" s="5"/>
      <c r="H32" s="5"/>
      <c r="I32" s="5"/>
      <c r="J32" s="5"/>
      <c r="K32" s="5"/>
      <c r="L32" s="5"/>
      <c r="M32" s="5"/>
      <c r="N32" s="5"/>
    </row>
    <row r="33" spans="1:14" ht="15.75" customHeight="1">
      <c r="A33" s="4"/>
      <c r="B33" s="17"/>
      <c r="C33" s="196"/>
      <c r="D33" s="5"/>
      <c r="E33" s="5"/>
      <c r="F33" s="5"/>
      <c r="G33" s="5"/>
      <c r="H33" s="5"/>
      <c r="I33" s="5"/>
      <c r="J33" s="5"/>
      <c r="K33" s="5"/>
      <c r="L33" s="5"/>
      <c r="M33" s="5"/>
      <c r="N33" s="5"/>
    </row>
    <row r="34" spans="1:14" ht="15.75" customHeight="1">
      <c r="A34" s="4"/>
      <c r="B34" s="17"/>
      <c r="C34" s="146" t="s">
        <v>50</v>
      </c>
      <c r="D34" s="458" t="s">
        <v>125</v>
      </c>
      <c r="E34" s="512"/>
      <c r="F34" s="512"/>
      <c r="G34" s="512"/>
      <c r="H34" s="512"/>
      <c r="I34" s="512"/>
      <c r="J34" s="512"/>
      <c r="K34" s="5"/>
      <c r="L34" s="5"/>
      <c r="M34" s="5"/>
      <c r="N34" s="5"/>
    </row>
    <row r="35" spans="1:14" ht="15.75" customHeight="1">
      <c r="A35" s="4"/>
      <c r="B35" s="17"/>
      <c r="C35" s="291"/>
      <c r="D35" s="512"/>
      <c r="E35" s="512"/>
      <c r="F35" s="512"/>
      <c r="G35" s="512"/>
      <c r="H35" s="512"/>
      <c r="I35" s="512"/>
      <c r="J35" s="512"/>
      <c r="K35" s="5"/>
      <c r="L35" s="5"/>
      <c r="M35" s="5"/>
      <c r="N35" s="5"/>
    </row>
    <row r="36" spans="1:14" ht="15.75" customHeight="1">
      <c r="A36" s="4"/>
      <c r="B36" s="17"/>
      <c r="C36" s="64" t="s">
        <v>126</v>
      </c>
      <c r="D36" s="153"/>
      <c r="E36" s="292"/>
      <c r="F36" s="293"/>
      <c r="G36" s="293"/>
      <c r="H36" s="293"/>
      <c r="I36" s="283"/>
      <c r="J36" s="283"/>
      <c r="K36" s="5"/>
      <c r="L36" s="5"/>
      <c r="M36" s="5"/>
      <c r="N36" s="5"/>
    </row>
    <row r="37" spans="1:14" ht="15.75" customHeight="1">
      <c r="A37" s="4"/>
      <c r="B37" s="17"/>
      <c r="C37" s="82"/>
      <c r="D37" s="294"/>
      <c r="E37" s="295"/>
      <c r="F37" s="296"/>
      <c r="G37" s="296"/>
      <c r="H37" s="296"/>
      <c r="I37" s="284"/>
      <c r="J37" s="284"/>
      <c r="K37" s="5"/>
      <c r="L37" s="5"/>
      <c r="M37" s="5"/>
      <c r="N37" s="5"/>
    </row>
    <row r="38" spans="1:14" ht="15.75" customHeight="1">
      <c r="A38" s="4"/>
      <c r="B38" s="5"/>
      <c r="C38" s="17"/>
      <c r="D38" s="180"/>
      <c r="E38" s="297">
        <v>42186</v>
      </c>
      <c r="F38" s="297">
        <v>42217</v>
      </c>
      <c r="G38" s="297">
        <v>42248</v>
      </c>
      <c r="H38" s="297">
        <v>42278</v>
      </c>
      <c r="I38" s="297">
        <v>42309</v>
      </c>
      <c r="J38" s="297">
        <v>42339</v>
      </c>
      <c r="K38" s="283"/>
      <c r="L38" s="5"/>
      <c r="M38" s="5"/>
      <c r="N38" s="5"/>
    </row>
    <row r="39" spans="1:14" ht="15.75" customHeight="1">
      <c r="A39" s="4"/>
      <c r="B39" s="5"/>
      <c r="C39" s="17"/>
      <c r="D39" s="59" t="s">
        <v>46</v>
      </c>
      <c r="E39" s="298">
        <v>37.299999999999997</v>
      </c>
      <c r="F39" s="298">
        <v>44.5</v>
      </c>
      <c r="G39" s="298">
        <v>39.200000000000003</v>
      </c>
      <c r="H39" s="298">
        <v>39.700000000000003</v>
      </c>
      <c r="I39" s="298">
        <v>42</v>
      </c>
      <c r="J39" s="298">
        <v>35.200000000000003</v>
      </c>
      <c r="K39" s="283"/>
      <c r="L39" s="5"/>
      <c r="M39" s="5"/>
      <c r="N39" s="5"/>
    </row>
    <row r="40" spans="1:14" ht="15.75" customHeight="1">
      <c r="A40" s="4"/>
      <c r="B40" s="5"/>
      <c r="C40" s="17"/>
      <c r="D40" s="243" t="s">
        <v>47</v>
      </c>
      <c r="E40" s="299">
        <v>-23.1</v>
      </c>
      <c r="F40" s="299">
        <v>-19.7</v>
      </c>
      <c r="G40" s="299">
        <v>-9.4</v>
      </c>
      <c r="H40" s="299">
        <v>-4.5</v>
      </c>
      <c r="I40" s="299">
        <v>-3.4</v>
      </c>
      <c r="J40" s="299">
        <v>-12</v>
      </c>
      <c r="K40" s="283"/>
      <c r="L40" s="5"/>
      <c r="M40" s="5"/>
      <c r="N40" s="5"/>
    </row>
    <row r="41" spans="1:14" ht="15.75" customHeight="1">
      <c r="A41" s="4"/>
      <c r="B41" s="5"/>
      <c r="C41" s="17"/>
      <c r="D41" s="249" t="s">
        <v>48</v>
      </c>
      <c r="E41" s="300">
        <v>-7.7</v>
      </c>
      <c r="F41" s="300">
        <v>-10.8</v>
      </c>
      <c r="G41" s="300">
        <v>-2.4</v>
      </c>
      <c r="H41" s="300">
        <v>1.5</v>
      </c>
      <c r="I41" s="300">
        <v>-3.6</v>
      </c>
      <c r="J41" s="300">
        <v>-7.9</v>
      </c>
      <c r="K41" s="283"/>
      <c r="L41" s="5"/>
      <c r="M41" s="5"/>
      <c r="N41" s="5"/>
    </row>
    <row r="42" spans="1:14" ht="15.75" customHeight="1">
      <c r="A42" s="4"/>
      <c r="B42" s="5"/>
      <c r="C42" s="17"/>
      <c r="D42" s="243" t="s">
        <v>49</v>
      </c>
      <c r="E42" s="299">
        <v>1.9</v>
      </c>
      <c r="F42" s="299">
        <v>0.2</v>
      </c>
      <c r="G42" s="299">
        <v>6.1</v>
      </c>
      <c r="H42" s="299">
        <v>3.6</v>
      </c>
      <c r="I42" s="299">
        <v>3.3</v>
      </c>
      <c r="J42" s="299">
        <v>7</v>
      </c>
      <c r="K42" s="283"/>
      <c r="L42" s="5"/>
      <c r="M42" s="5"/>
      <c r="N42" s="5"/>
    </row>
    <row r="43" spans="1:14" ht="15.75" customHeight="1">
      <c r="A43" s="4"/>
      <c r="B43" s="5"/>
      <c r="C43" s="17"/>
      <c r="D43" s="282" t="s">
        <v>50</v>
      </c>
      <c r="E43" s="301">
        <v>4.7</v>
      </c>
      <c r="F43" s="301">
        <v>-16.2</v>
      </c>
      <c r="G43" s="301">
        <v>-12.1</v>
      </c>
      <c r="H43" s="301">
        <v>-6.5</v>
      </c>
      <c r="I43" s="301">
        <v>-4.9000000000000004</v>
      </c>
      <c r="J43" s="301">
        <v>-17</v>
      </c>
      <c r="K43" s="283"/>
      <c r="L43" s="5"/>
      <c r="M43" s="5"/>
      <c r="N43" s="5"/>
    </row>
    <row r="44" spans="1:14" ht="15.75" customHeight="1">
      <c r="A44" s="4"/>
      <c r="B44" s="17"/>
      <c r="C44" s="62"/>
      <c r="D44" s="302"/>
      <c r="E44" s="302"/>
      <c r="F44" s="302"/>
      <c r="G44" s="302"/>
      <c r="H44" s="302"/>
      <c r="I44" s="302"/>
      <c r="J44" s="288"/>
      <c r="K44" s="5"/>
      <c r="L44" s="5"/>
      <c r="M44" s="5"/>
      <c r="N44" s="5"/>
    </row>
    <row r="45" spans="1:14" ht="15.75" customHeight="1">
      <c r="A45" s="4"/>
      <c r="B45" s="17"/>
      <c r="C45" s="146" t="s">
        <v>127</v>
      </c>
      <c r="D45" s="62"/>
      <c r="E45" s="62"/>
      <c r="F45" s="62"/>
      <c r="G45" s="62"/>
      <c r="H45" s="62"/>
      <c r="I45" s="62"/>
      <c r="J45" s="283"/>
      <c r="K45" s="5"/>
      <c r="L45" s="5"/>
      <c r="M45" s="5"/>
      <c r="N45" s="5"/>
    </row>
    <row r="46" spans="1:14" ht="15.75" customHeight="1">
      <c r="A46" s="4"/>
      <c r="B46" s="17"/>
      <c r="C46" s="145"/>
      <c r="D46" s="42"/>
      <c r="E46" s="42"/>
      <c r="F46" s="42"/>
      <c r="G46" s="42"/>
      <c r="H46" s="42"/>
      <c r="I46" s="42"/>
      <c r="J46" s="284"/>
      <c r="K46" s="5"/>
      <c r="L46" s="5"/>
      <c r="M46" s="5"/>
      <c r="N46" s="5"/>
    </row>
    <row r="47" spans="1:14" ht="15.75" customHeight="1">
      <c r="A47" s="4"/>
      <c r="B47" s="5"/>
      <c r="C47" s="17"/>
      <c r="D47" s="178" t="s">
        <v>118</v>
      </c>
      <c r="E47" s="285">
        <f t="shared" ref="E47:J47" si="1">AVERAGE(E39:E43)</f>
        <v>2.6199999999999988</v>
      </c>
      <c r="F47" s="285">
        <f t="shared" si="1"/>
        <v>-0.4</v>
      </c>
      <c r="G47" s="285">
        <f t="shared" si="1"/>
        <v>4.2800000000000011</v>
      </c>
      <c r="H47" s="285">
        <f t="shared" si="1"/>
        <v>6.7600000000000007</v>
      </c>
      <c r="I47" s="285">
        <f t="shared" si="1"/>
        <v>6.68</v>
      </c>
      <c r="J47" s="285">
        <f t="shared" si="1"/>
        <v>1.0600000000000009</v>
      </c>
      <c r="K47" s="283"/>
      <c r="L47" s="5"/>
      <c r="M47" s="5"/>
      <c r="N47" s="5"/>
    </row>
    <row r="48" spans="1:14" ht="15.75" customHeight="1">
      <c r="A48" s="4"/>
      <c r="B48" s="17"/>
      <c r="C48" s="283"/>
      <c r="D48" s="303"/>
      <c r="E48" s="304"/>
      <c r="F48" s="305"/>
      <c r="G48" s="305"/>
      <c r="H48" s="305"/>
      <c r="I48" s="288"/>
      <c r="J48" s="288"/>
      <c r="K48" s="5"/>
      <c r="L48" s="5"/>
      <c r="M48" s="5"/>
      <c r="N48" s="5"/>
    </row>
    <row r="49" spans="1:14" ht="15.75" customHeight="1">
      <c r="A49" s="4"/>
      <c r="B49" s="17"/>
      <c r="C49" s="458" t="s">
        <v>128</v>
      </c>
      <c r="D49" s="509"/>
      <c r="E49" s="509"/>
      <c r="F49" s="509"/>
      <c r="G49" s="509"/>
      <c r="H49" s="509"/>
      <c r="I49" s="509"/>
      <c r="J49" s="509"/>
      <c r="K49" s="5"/>
      <c r="L49" s="5"/>
      <c r="M49" s="5"/>
      <c r="N49" s="5"/>
    </row>
    <row r="50" spans="1:14" ht="15.75" customHeight="1">
      <c r="A50" s="4"/>
      <c r="B50" s="17"/>
      <c r="C50" s="509"/>
      <c r="D50" s="509"/>
      <c r="E50" s="509"/>
      <c r="F50" s="509"/>
      <c r="G50" s="509"/>
      <c r="H50" s="509"/>
      <c r="I50" s="509"/>
      <c r="J50" s="509"/>
      <c r="K50" s="5"/>
      <c r="L50" s="5"/>
      <c r="M50" s="5"/>
      <c r="N50" s="5"/>
    </row>
    <row r="51" spans="1:14" ht="15.75" customHeight="1">
      <c r="A51" s="4"/>
      <c r="B51" s="17"/>
      <c r="C51" s="283"/>
      <c r="D51" s="153"/>
      <c r="E51" s="292"/>
      <c r="F51" s="293"/>
      <c r="G51" s="293"/>
      <c r="H51" s="293"/>
      <c r="I51" s="283"/>
      <c r="J51" s="283"/>
      <c r="K51" s="5"/>
      <c r="L51" s="5"/>
      <c r="M51" s="5"/>
      <c r="N51" s="5"/>
    </row>
    <row r="52" spans="1:14" s="417" customFormat="1" ht="17.45" customHeight="1">
      <c r="A52" s="4"/>
      <c r="B52" s="438" t="s">
        <v>8</v>
      </c>
      <c r="C52" s="438"/>
      <c r="D52" s="438"/>
      <c r="E52" s="438"/>
      <c r="F52" s="438"/>
      <c r="G52" s="441" t="s">
        <v>9</v>
      </c>
      <c r="H52" s="442"/>
      <c r="I52" s="442"/>
      <c r="J52" s="442"/>
      <c r="K52" s="412"/>
      <c r="L52" s="5"/>
      <c r="M52" s="5"/>
      <c r="N52" s="5"/>
    </row>
    <row r="53" spans="1:14" s="417" customFormat="1" ht="12.75" customHeight="1"/>
  </sheetData>
  <mergeCells count="11">
    <mergeCell ref="B52:F52"/>
    <mergeCell ref="C49:J50"/>
    <mergeCell ref="G52:J52"/>
    <mergeCell ref="B6:F6"/>
    <mergeCell ref="C8:K14"/>
    <mergeCell ref="G6:J6"/>
    <mergeCell ref="B17:K17"/>
    <mergeCell ref="D28:J29"/>
    <mergeCell ref="D30:J31"/>
    <mergeCell ref="D34:J35"/>
    <mergeCell ref="D26:J27"/>
  </mergeCells>
  <hyperlinks>
    <hyperlink ref="B4" location="Ejercicios!A1" display="Volver a ejercicios" xr:uid="{00000000-0004-0000-0F00-000000000000}"/>
    <hyperlink ref="K4" location="Índice!A1" display="Volver al índice" xr:uid="{00000000-0004-0000-0F00-000001000000}"/>
  </hyperlinks>
  <pageMargins left="0.75" right="0.75" top="1" bottom="1" header="0.5" footer="0.5"/>
  <pageSetup scale="59" orientation="landscape"/>
  <headerFooter>
    <oddFooter>&amp;R&amp;"Arial,Regular"&amp;10&amp;K000000Rta_7.9</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47"/>
  <sheetViews>
    <sheetView showGridLines="0" workbookViewId="0">
      <selection activeCell="N28" sqref="N28"/>
    </sheetView>
  </sheetViews>
  <sheetFormatPr baseColWidth="10" defaultColWidth="9.140625" defaultRowHeight="12.75" customHeight="1"/>
  <cols>
    <col min="1" max="1" width="9.140625" style="1" customWidth="1"/>
    <col min="2" max="2" width="5.42578125" style="1" customWidth="1"/>
    <col min="3" max="3" width="1.42578125" style="1" customWidth="1"/>
    <col min="4" max="4" width="20.85546875" style="1" customWidth="1"/>
    <col min="5" max="5" width="35.42578125" style="1" customWidth="1"/>
    <col min="6" max="6" width="10.5703125" style="1" customWidth="1"/>
    <col min="7" max="7" width="11.85546875" style="1" customWidth="1"/>
    <col min="8" max="8" width="11.42578125" style="1" customWidth="1"/>
    <col min="9" max="9" width="14.85546875" style="1" customWidth="1"/>
    <col min="10" max="10" width="13.140625" style="1" customWidth="1"/>
    <col min="11" max="11" width="4.85546875" style="1" customWidth="1"/>
    <col min="12" max="12" width="19.85546875" style="417" customWidth="1"/>
    <col min="13" max="13" width="9.140625" style="417" customWidth="1"/>
    <col min="14" max="16384" width="9.140625" style="1"/>
  </cols>
  <sheetData>
    <row r="1" spans="1:12" ht="13.7" customHeight="1">
      <c r="A1" s="2"/>
      <c r="B1" s="3"/>
      <c r="C1" s="3"/>
      <c r="D1" s="3"/>
      <c r="E1" s="3"/>
      <c r="F1" s="3"/>
      <c r="G1" s="3"/>
      <c r="H1" s="3"/>
      <c r="I1" s="3"/>
      <c r="J1" s="3"/>
      <c r="K1" s="3"/>
      <c r="L1" s="3"/>
    </row>
    <row r="2" spans="1:12" ht="13.7" customHeight="1">
      <c r="A2" s="4"/>
      <c r="B2" s="5"/>
      <c r="C2" s="5"/>
      <c r="D2" s="5"/>
      <c r="E2" s="8"/>
      <c r="F2" s="8"/>
      <c r="G2" s="5"/>
      <c r="H2" s="5"/>
      <c r="I2" s="5"/>
      <c r="J2" s="5"/>
      <c r="K2" s="7" t="s">
        <v>1</v>
      </c>
      <c r="L2" s="5"/>
    </row>
    <row r="3" spans="1:12" ht="13.7" customHeight="1">
      <c r="A3" s="4"/>
      <c r="B3" s="5"/>
      <c r="C3" s="5"/>
      <c r="D3" s="5"/>
      <c r="E3" s="8"/>
      <c r="F3" s="8"/>
      <c r="G3" s="5"/>
      <c r="H3" s="5"/>
      <c r="I3" s="5"/>
      <c r="J3" s="5"/>
      <c r="K3" s="8"/>
      <c r="L3" s="5"/>
    </row>
    <row r="4" spans="1:12" ht="13.7" customHeight="1">
      <c r="A4" s="4"/>
      <c r="B4" s="410" t="s">
        <v>243</v>
      </c>
      <c r="C4" s="5"/>
      <c r="D4" s="5"/>
      <c r="E4" s="8"/>
      <c r="F4" s="8"/>
      <c r="G4" s="5"/>
      <c r="H4" s="5"/>
      <c r="I4" s="5"/>
      <c r="J4" s="5"/>
      <c r="K4" s="411" t="s">
        <v>233</v>
      </c>
      <c r="L4" s="5"/>
    </row>
    <row r="5" spans="1:12" ht="13.7" customHeight="1">
      <c r="A5" s="4"/>
      <c r="B5" s="5"/>
      <c r="C5" s="5"/>
      <c r="D5" s="5"/>
      <c r="E5" s="5"/>
      <c r="F5" s="5"/>
      <c r="G5" s="5"/>
      <c r="H5" s="5"/>
      <c r="I5" s="5"/>
      <c r="J5" s="5"/>
      <c r="K5" s="5"/>
      <c r="L5" s="5"/>
    </row>
    <row r="6" spans="1:12" ht="18.600000000000001" customHeight="1">
      <c r="A6" s="4"/>
      <c r="B6" s="438" t="s">
        <v>72</v>
      </c>
      <c r="C6" s="438"/>
      <c r="D6" s="438"/>
      <c r="E6" s="438"/>
      <c r="F6" s="441"/>
      <c r="G6" s="442"/>
      <c r="H6" s="442"/>
      <c r="I6" s="442"/>
      <c r="J6" s="412"/>
      <c r="K6" s="412"/>
      <c r="L6" s="5"/>
    </row>
    <row r="7" spans="1:12" ht="13.7" customHeight="1">
      <c r="A7" s="4"/>
      <c r="B7" s="5"/>
      <c r="C7" s="5"/>
      <c r="D7" s="5"/>
      <c r="E7" s="5"/>
      <c r="F7" s="5"/>
      <c r="G7" s="5"/>
      <c r="H7" s="5"/>
      <c r="I7" s="5"/>
      <c r="J7" s="5"/>
      <c r="K7" s="5"/>
      <c r="L7" s="5"/>
    </row>
    <row r="8" spans="1:12" ht="16.5" customHeight="1">
      <c r="A8" s="4"/>
      <c r="B8" s="364" t="s">
        <v>185</v>
      </c>
      <c r="C8" s="153"/>
      <c r="D8" s="451" t="s">
        <v>53</v>
      </c>
      <c r="E8" s="474"/>
      <c r="F8" s="474"/>
      <c r="G8" s="474"/>
      <c r="H8" s="474"/>
      <c r="I8" s="474"/>
      <c r="J8" s="474"/>
      <c r="K8" s="474"/>
      <c r="L8" s="5"/>
    </row>
    <row r="9" spans="1:12" ht="16.5" customHeight="1">
      <c r="A9" s="4"/>
      <c r="B9" s="125"/>
      <c r="C9" s="153"/>
      <c r="D9" s="474"/>
      <c r="E9" s="474"/>
      <c r="F9" s="474"/>
      <c r="G9" s="474"/>
      <c r="H9" s="474"/>
      <c r="I9" s="474"/>
      <c r="J9" s="474"/>
      <c r="K9" s="474"/>
      <c r="L9" s="5"/>
    </row>
    <row r="10" spans="1:12" ht="18.600000000000001" customHeight="1">
      <c r="A10" s="4"/>
      <c r="B10" s="438" t="s">
        <v>74</v>
      </c>
      <c r="C10" s="438"/>
      <c r="D10" s="438"/>
      <c r="E10" s="438"/>
      <c r="F10" s="438"/>
      <c r="G10" s="438"/>
      <c r="H10" s="438"/>
      <c r="I10" s="438"/>
      <c r="J10" s="529"/>
      <c r="K10" s="529"/>
      <c r="L10" s="5"/>
    </row>
    <row r="11" spans="1:12" ht="13.7" customHeight="1">
      <c r="A11" s="4"/>
      <c r="B11" s="5"/>
      <c r="C11" s="175"/>
      <c r="D11" s="56"/>
      <c r="E11" s="56"/>
      <c r="F11" s="56"/>
      <c r="G11" s="56"/>
      <c r="H11" s="56"/>
      <c r="I11" s="175"/>
      <c r="J11" s="5"/>
      <c r="K11" s="5"/>
      <c r="L11" s="5"/>
    </row>
    <row r="12" spans="1:12" ht="15.95" customHeight="1">
      <c r="A12" s="4"/>
      <c r="B12" s="17"/>
      <c r="C12" s="175"/>
      <c r="D12" s="306" t="s">
        <v>126</v>
      </c>
      <c r="E12" s="307"/>
      <c r="F12" s="307"/>
      <c r="G12" s="307"/>
      <c r="H12" s="307"/>
      <c r="I12" s="308"/>
      <c r="J12" s="309"/>
      <c r="K12" s="5"/>
      <c r="L12" s="5"/>
    </row>
    <row r="13" spans="1:12" ht="8.1" customHeight="1">
      <c r="A13" s="4"/>
      <c r="B13" s="17"/>
      <c r="C13" s="175"/>
      <c r="D13" s="307"/>
      <c r="E13" s="310"/>
      <c r="F13" s="310"/>
      <c r="G13" s="310"/>
      <c r="H13" s="310"/>
      <c r="I13" s="311"/>
      <c r="J13" s="309"/>
      <c r="K13" s="5"/>
      <c r="L13" s="5"/>
    </row>
    <row r="14" spans="1:12" ht="16.7" customHeight="1">
      <c r="A14" s="4"/>
      <c r="B14" s="5"/>
      <c r="C14" s="5"/>
      <c r="D14" s="308"/>
      <c r="E14" s="312" t="s">
        <v>129</v>
      </c>
      <c r="F14" s="312" t="s">
        <v>55</v>
      </c>
      <c r="G14" s="312" t="s">
        <v>56</v>
      </c>
      <c r="H14" s="312" t="s">
        <v>57</v>
      </c>
      <c r="I14" s="312" t="s">
        <v>58</v>
      </c>
      <c r="J14" s="309"/>
      <c r="K14" s="92"/>
      <c r="L14" s="128"/>
    </row>
    <row r="15" spans="1:12" ht="18.95" customHeight="1">
      <c r="A15" s="4"/>
      <c r="B15" s="5"/>
      <c r="C15" s="17"/>
      <c r="D15" s="308"/>
      <c r="E15" s="313" t="s">
        <v>59</v>
      </c>
      <c r="F15" s="314">
        <v>2.95</v>
      </c>
      <c r="G15" s="314">
        <v>3.42</v>
      </c>
      <c r="H15" s="314">
        <v>3.31</v>
      </c>
      <c r="I15" s="314">
        <v>3.28</v>
      </c>
      <c r="J15" s="309"/>
      <c r="K15" s="92"/>
      <c r="L15" s="435"/>
    </row>
    <row r="16" spans="1:12" ht="17.45" customHeight="1">
      <c r="A16" s="4"/>
      <c r="B16" s="5"/>
      <c r="C16" s="17"/>
      <c r="D16" s="308"/>
      <c r="E16" s="315" t="s">
        <v>60</v>
      </c>
      <c r="F16" s="316">
        <v>2.7</v>
      </c>
      <c r="G16" s="316">
        <v>4.1399999999999997</v>
      </c>
      <c r="H16" s="316">
        <v>3.67</v>
      </c>
      <c r="I16" s="316">
        <v>3.49</v>
      </c>
      <c r="J16" s="309"/>
      <c r="K16" s="92"/>
      <c r="L16" s="435"/>
    </row>
    <row r="17" spans="1:12" ht="17.45" customHeight="1">
      <c r="A17" s="4"/>
      <c r="B17" s="5"/>
      <c r="C17" s="17"/>
      <c r="D17" s="308"/>
      <c r="E17" s="317" t="s">
        <v>61</v>
      </c>
      <c r="F17" s="318">
        <v>5.07</v>
      </c>
      <c r="G17" s="318">
        <v>4.7</v>
      </c>
      <c r="H17" s="318">
        <v>5.53</v>
      </c>
      <c r="I17" s="318">
        <v>5.86</v>
      </c>
      <c r="J17" s="309"/>
      <c r="K17" s="92"/>
      <c r="L17" s="435"/>
    </row>
    <row r="18" spans="1:12" ht="17.45" customHeight="1">
      <c r="A18" s="4"/>
      <c r="B18" s="5"/>
      <c r="C18" s="17"/>
      <c r="D18" s="308"/>
      <c r="E18" s="315" t="s">
        <v>62</v>
      </c>
      <c r="F18" s="316">
        <v>4.66</v>
      </c>
      <c r="G18" s="316">
        <v>5.91</v>
      </c>
      <c r="H18" s="316">
        <v>5.32</v>
      </c>
      <c r="I18" s="316">
        <v>5.28</v>
      </c>
      <c r="J18" s="309"/>
      <c r="K18" s="92"/>
      <c r="L18" s="435"/>
    </row>
    <row r="19" spans="1:12" ht="17.45" customHeight="1">
      <c r="A19" s="4"/>
      <c r="B19" s="5"/>
      <c r="C19" s="17"/>
      <c r="D19" s="308"/>
      <c r="E19" s="317" t="s">
        <v>63</v>
      </c>
      <c r="F19" s="319">
        <v>3.21</v>
      </c>
      <c r="G19" s="319">
        <v>4.33</v>
      </c>
      <c r="H19" s="319">
        <v>4.3</v>
      </c>
      <c r="I19" s="319">
        <v>4.07</v>
      </c>
      <c r="J19" s="309"/>
      <c r="K19" s="92"/>
      <c r="L19" s="435"/>
    </row>
    <row r="20" spans="1:12" ht="17.45" customHeight="1">
      <c r="A20" s="4"/>
      <c r="B20" s="5"/>
      <c r="C20" s="17"/>
      <c r="D20" s="308"/>
      <c r="E20" s="315" t="s">
        <v>130</v>
      </c>
      <c r="F20" s="320">
        <v>4.17</v>
      </c>
      <c r="G20" s="320">
        <v>3.77</v>
      </c>
      <c r="H20" s="320">
        <v>4</v>
      </c>
      <c r="I20" s="320">
        <v>4.3600000000000003</v>
      </c>
      <c r="J20" s="309"/>
      <c r="K20" s="92"/>
      <c r="L20" s="435"/>
    </row>
    <row r="21" spans="1:12" ht="17.45" customHeight="1">
      <c r="A21" s="4"/>
      <c r="B21" s="5"/>
      <c r="C21" s="17"/>
      <c r="D21" s="308"/>
      <c r="E21" s="317" t="s">
        <v>65</v>
      </c>
      <c r="F21" s="319">
        <v>3.78</v>
      </c>
      <c r="G21" s="319">
        <v>3.76</v>
      </c>
      <c r="H21" s="319">
        <v>4.0599999999999996</v>
      </c>
      <c r="I21" s="319">
        <v>4.29</v>
      </c>
      <c r="J21" s="309"/>
      <c r="K21" s="92"/>
      <c r="L21" s="435"/>
    </row>
    <row r="22" spans="1:12" ht="17.45" customHeight="1">
      <c r="A22" s="4"/>
      <c r="B22" s="5"/>
      <c r="C22" s="17"/>
      <c r="D22" s="308"/>
      <c r="E22" s="315" t="s">
        <v>66</v>
      </c>
      <c r="F22" s="320">
        <v>3.75</v>
      </c>
      <c r="G22" s="320">
        <v>3.54</v>
      </c>
      <c r="H22" s="320">
        <v>4.6100000000000003</v>
      </c>
      <c r="I22" s="320">
        <v>4.53</v>
      </c>
      <c r="J22" s="309"/>
      <c r="K22" s="92"/>
      <c r="L22" s="435"/>
    </row>
    <row r="23" spans="1:12" ht="17.45" customHeight="1">
      <c r="A23" s="4"/>
      <c r="B23" s="5"/>
      <c r="C23" s="17"/>
      <c r="D23" s="308"/>
      <c r="E23" s="321" t="s">
        <v>67</v>
      </c>
      <c r="F23" s="319">
        <v>2.97</v>
      </c>
      <c r="G23" s="319">
        <v>3.54</v>
      </c>
      <c r="H23" s="319">
        <v>3.82</v>
      </c>
      <c r="I23" s="319">
        <v>3.4</v>
      </c>
      <c r="J23" s="309"/>
      <c r="K23" s="92"/>
      <c r="L23" s="435"/>
    </row>
    <row r="24" spans="1:12" ht="17.45" customHeight="1">
      <c r="A24" s="4"/>
      <c r="B24" s="5"/>
      <c r="C24" s="17"/>
      <c r="D24" s="308"/>
      <c r="E24" s="322" t="s">
        <v>68</v>
      </c>
      <c r="F24" s="320">
        <v>3.33</v>
      </c>
      <c r="G24" s="320">
        <v>4</v>
      </c>
      <c r="H24" s="320">
        <v>4.7699999999999996</v>
      </c>
      <c r="I24" s="320">
        <v>4.4400000000000004</v>
      </c>
      <c r="J24" s="309"/>
      <c r="K24" s="92"/>
      <c r="L24" s="435"/>
    </row>
    <row r="25" spans="1:12" ht="17.45" customHeight="1">
      <c r="A25" s="4"/>
      <c r="B25" s="5"/>
      <c r="C25" s="17"/>
      <c r="D25" s="308"/>
      <c r="E25" s="321" t="s">
        <v>69</v>
      </c>
      <c r="F25" s="318">
        <v>3.34</v>
      </c>
      <c r="G25" s="318">
        <v>3.73</v>
      </c>
      <c r="H25" s="318">
        <v>4.0599999999999996</v>
      </c>
      <c r="I25" s="318">
        <v>3.79</v>
      </c>
      <c r="J25" s="309"/>
      <c r="K25" s="92"/>
      <c r="L25" s="435"/>
    </row>
    <row r="26" spans="1:12" ht="18" customHeight="1">
      <c r="A26" s="4"/>
      <c r="B26" s="5"/>
      <c r="C26" s="17"/>
      <c r="D26" s="308"/>
      <c r="E26" s="323" t="s">
        <v>131</v>
      </c>
      <c r="F26" s="324">
        <v>2.46</v>
      </c>
      <c r="G26" s="324">
        <v>3.15</v>
      </c>
      <c r="H26" s="324">
        <v>3.24</v>
      </c>
      <c r="I26" s="324">
        <v>2.78</v>
      </c>
      <c r="J26" s="309"/>
      <c r="K26" s="92"/>
      <c r="L26" s="435"/>
    </row>
    <row r="27" spans="1:12" ht="16.5" customHeight="1">
      <c r="A27" s="4"/>
      <c r="B27" s="17"/>
      <c r="C27" s="175"/>
      <c r="D27" s="325"/>
      <c r="E27" s="326"/>
      <c r="F27" s="326"/>
      <c r="G27" s="326"/>
      <c r="H27" s="326"/>
      <c r="I27" s="326"/>
      <c r="J27" s="325"/>
      <c r="K27" s="5"/>
      <c r="L27" s="5"/>
    </row>
    <row r="28" spans="1:12" ht="15.95" customHeight="1">
      <c r="A28" s="4"/>
      <c r="B28" s="17"/>
      <c r="C28" s="175"/>
      <c r="D28" s="327"/>
      <c r="E28" s="325"/>
      <c r="F28" s="325"/>
      <c r="G28" s="325"/>
      <c r="H28" s="325"/>
      <c r="I28" s="325"/>
      <c r="J28" s="325"/>
      <c r="K28" s="5"/>
      <c r="L28" s="5"/>
    </row>
    <row r="29" spans="1:12" ht="19.7" customHeight="1" thickBot="1">
      <c r="A29" s="4"/>
      <c r="B29" s="5"/>
      <c r="C29" s="17"/>
      <c r="D29" s="527" t="s">
        <v>132</v>
      </c>
      <c r="E29" s="528"/>
      <c r="F29" s="328"/>
      <c r="G29" s="328"/>
      <c r="H29" s="328"/>
      <c r="I29" s="328"/>
      <c r="J29" s="329"/>
      <c r="K29" s="330"/>
      <c r="L29" s="330"/>
    </row>
    <row r="30" spans="1:12" ht="18.600000000000001" customHeight="1" thickBot="1">
      <c r="A30" s="4"/>
      <c r="B30" s="5"/>
      <c r="C30" s="17"/>
      <c r="D30" s="308"/>
      <c r="E30" s="331"/>
      <c r="F30" s="331" t="s">
        <v>55</v>
      </c>
      <c r="G30" s="331" t="s">
        <v>56</v>
      </c>
      <c r="H30" s="331" t="s">
        <v>57</v>
      </c>
      <c r="I30" s="331" t="s">
        <v>58</v>
      </c>
      <c r="J30" s="331" t="s">
        <v>133</v>
      </c>
      <c r="K30" s="330"/>
      <c r="L30" s="330"/>
    </row>
    <row r="31" spans="1:12" ht="16.5" customHeight="1">
      <c r="A31" s="4"/>
      <c r="B31" s="5"/>
      <c r="C31" s="17"/>
      <c r="D31" s="308"/>
      <c r="E31" s="317" t="s">
        <v>134</v>
      </c>
      <c r="F31" s="314">
        <f>AVERAGE(F15:F18)</f>
        <v>3.8450000000000002</v>
      </c>
      <c r="G31" s="314">
        <f>AVERAGE(G15:G18)</f>
        <v>4.5425000000000004</v>
      </c>
      <c r="H31" s="314">
        <f>AVERAGE(H15:H18)</f>
        <v>4.4575000000000005</v>
      </c>
      <c r="I31" s="314">
        <f>AVERAGE(I15:I18)</f>
        <v>4.4775</v>
      </c>
      <c r="J31" s="332">
        <v>0.4</v>
      </c>
      <c r="K31" s="133"/>
      <c r="L31" s="436"/>
    </row>
    <row r="32" spans="1:12" ht="15.95" customHeight="1">
      <c r="A32" s="4"/>
      <c r="B32" s="5"/>
      <c r="C32" s="17"/>
      <c r="D32" s="308"/>
      <c r="E32" s="315" t="s">
        <v>135</v>
      </c>
      <c r="F32" s="316">
        <f>AVERAGE(F19:F24)</f>
        <v>3.5350000000000001</v>
      </c>
      <c r="G32" s="316">
        <f>AVERAGE(G19:G24)</f>
        <v>3.8233333333333328</v>
      </c>
      <c r="H32" s="316">
        <f>AVERAGE(H19:H24)</f>
        <v>4.26</v>
      </c>
      <c r="I32" s="316">
        <f>AVERAGE(I19:I24)</f>
        <v>4.1816666666666666</v>
      </c>
      <c r="J32" s="333">
        <v>0.5</v>
      </c>
      <c r="K32" s="133"/>
      <c r="L32" s="436"/>
    </row>
    <row r="33" spans="1:12" ht="15.95" customHeight="1">
      <c r="A33" s="4"/>
      <c r="B33" s="5"/>
      <c r="C33" s="17"/>
      <c r="D33" s="308"/>
      <c r="E33" s="317" t="s">
        <v>136</v>
      </c>
      <c r="F33" s="318">
        <f>AVERAGE(F25:F26)</f>
        <v>2.9</v>
      </c>
      <c r="G33" s="318">
        <f>AVERAGE(G25:G26)</f>
        <v>3.44</v>
      </c>
      <c r="H33" s="318">
        <f>AVERAGE(H25:H26)</f>
        <v>3.65</v>
      </c>
      <c r="I33" s="318">
        <f>AVERAGE(I25:I26)</f>
        <v>3.2850000000000001</v>
      </c>
      <c r="J33" s="334">
        <v>0.1</v>
      </c>
      <c r="K33" s="133"/>
      <c r="L33" s="436"/>
    </row>
    <row r="34" spans="1:12" ht="16.5" customHeight="1">
      <c r="A34" s="4"/>
      <c r="B34" s="5"/>
      <c r="C34" s="17"/>
      <c r="D34" s="308"/>
      <c r="E34" s="335" t="s">
        <v>137</v>
      </c>
      <c r="F34" s="324">
        <f>F31*$J31+F32*$J32+F33*$J33</f>
        <v>3.5955000000000004</v>
      </c>
      <c r="G34" s="324">
        <f>G31*$J31+G32*$J32+G33*$J33</f>
        <v>4.0726666666666667</v>
      </c>
      <c r="H34" s="324">
        <f>H31*$J31+H32*$J32+H33*$J33</f>
        <v>4.2780000000000005</v>
      </c>
      <c r="I34" s="324">
        <f>I31*$J31+I32*$J32+I33*$J33</f>
        <v>4.2103333333333337</v>
      </c>
      <c r="J34" s="336"/>
      <c r="K34" s="62"/>
      <c r="L34" s="5"/>
    </row>
    <row r="35" spans="1:12" ht="14.25" customHeight="1">
      <c r="A35" s="4"/>
      <c r="B35" s="17"/>
      <c r="C35" s="175"/>
      <c r="D35" s="337"/>
      <c r="E35" s="338"/>
      <c r="F35" s="338"/>
      <c r="G35" s="339"/>
      <c r="H35" s="339"/>
      <c r="I35" s="339"/>
      <c r="J35" s="61"/>
      <c r="K35" s="5"/>
      <c r="L35" s="5"/>
    </row>
    <row r="36" spans="1:12" ht="17.45" customHeight="1">
      <c r="A36" s="4"/>
      <c r="B36" s="438" t="s">
        <v>8</v>
      </c>
      <c r="C36" s="438"/>
      <c r="D36" s="438"/>
      <c r="E36" s="438"/>
      <c r="F36" s="438"/>
      <c r="G36" s="439" t="s">
        <v>9</v>
      </c>
      <c r="H36" s="439"/>
      <c r="I36" s="439"/>
      <c r="J36" s="439"/>
      <c r="K36" s="439"/>
      <c r="L36" s="5"/>
    </row>
    <row r="37" spans="1:12" ht="13.7" customHeight="1">
      <c r="A37" s="4"/>
      <c r="B37" s="5"/>
      <c r="C37" s="5"/>
      <c r="D37" s="261"/>
      <c r="E37" s="261"/>
      <c r="F37" s="261"/>
      <c r="G37" s="261"/>
      <c r="H37" s="261"/>
      <c r="I37" s="5"/>
      <c r="J37" s="5"/>
      <c r="K37" s="5"/>
      <c r="L37" s="5"/>
    </row>
    <row r="38" spans="1:12" ht="13.7" customHeight="1">
      <c r="A38" s="4"/>
      <c r="B38" s="5"/>
      <c r="C38" s="5"/>
      <c r="D38" s="261"/>
      <c r="E38" s="261"/>
      <c r="F38" s="261"/>
      <c r="G38" s="261"/>
      <c r="H38" s="261"/>
      <c r="I38" s="5"/>
      <c r="J38" s="5"/>
      <c r="K38" s="5"/>
      <c r="L38" s="5"/>
    </row>
    <row r="39" spans="1:12" ht="13.7" customHeight="1">
      <c r="A39" s="4"/>
      <c r="B39" s="5"/>
      <c r="C39" s="5"/>
      <c r="D39" s="261"/>
      <c r="E39" s="261"/>
      <c r="F39" s="261"/>
      <c r="G39" s="261"/>
      <c r="H39" s="261"/>
      <c r="I39" s="5"/>
      <c r="J39" s="5"/>
      <c r="K39" s="5"/>
      <c r="L39" s="5"/>
    </row>
    <row r="40" spans="1:12" ht="13.7" customHeight="1">
      <c r="A40" s="4"/>
      <c r="B40" s="5"/>
      <c r="C40" s="5"/>
      <c r="D40" s="261"/>
      <c r="E40" s="261"/>
      <c r="F40" s="261"/>
      <c r="G40" s="261"/>
      <c r="H40" s="261"/>
      <c r="I40" s="5"/>
      <c r="J40" s="5"/>
      <c r="K40" s="5"/>
      <c r="L40" s="5"/>
    </row>
    <row r="41" spans="1:12" ht="13.7" customHeight="1">
      <c r="A41" s="4"/>
      <c r="B41" s="5"/>
      <c r="C41" s="5"/>
      <c r="D41" s="261"/>
      <c r="E41" s="261"/>
      <c r="F41" s="261"/>
      <c r="G41" s="261"/>
      <c r="H41" s="261"/>
      <c r="I41" s="5"/>
      <c r="J41" s="5"/>
      <c r="K41" s="5"/>
      <c r="L41" s="5"/>
    </row>
    <row r="42" spans="1:12" ht="13.7" customHeight="1">
      <c r="A42" s="4"/>
      <c r="B42" s="5"/>
      <c r="C42" s="5"/>
      <c r="D42" s="261"/>
      <c r="E42" s="261"/>
      <c r="F42" s="261"/>
      <c r="G42" s="261"/>
      <c r="H42" s="261"/>
      <c r="I42" s="5"/>
      <c r="J42" s="5"/>
      <c r="K42" s="5"/>
      <c r="L42" s="5"/>
    </row>
    <row r="43" spans="1:12" ht="13.7" customHeight="1">
      <c r="A43" s="4"/>
      <c r="B43" s="5"/>
      <c r="C43" s="5"/>
      <c r="D43" s="261"/>
      <c r="E43" s="261"/>
      <c r="F43" s="261"/>
      <c r="G43" s="261"/>
      <c r="H43" s="261"/>
      <c r="I43" s="5"/>
      <c r="J43" s="5"/>
      <c r="K43" s="5"/>
      <c r="L43" s="5"/>
    </row>
    <row r="44" spans="1:12" ht="13.7" customHeight="1">
      <c r="A44" s="4"/>
      <c r="B44" s="5"/>
      <c r="C44" s="5"/>
      <c r="D44" s="261"/>
      <c r="E44" s="261"/>
      <c r="F44" s="261"/>
      <c r="G44" s="261"/>
      <c r="H44" s="261"/>
      <c r="I44" s="5"/>
      <c r="J44" s="5"/>
      <c r="K44" s="5"/>
      <c r="L44" s="5"/>
    </row>
    <row r="45" spans="1:12" ht="13.7" customHeight="1">
      <c r="A45" s="4"/>
      <c r="B45" s="5"/>
      <c r="C45" s="5"/>
      <c r="D45" s="261"/>
      <c r="E45" s="261"/>
      <c r="F45" s="261"/>
      <c r="G45" s="261"/>
      <c r="H45" s="261"/>
      <c r="I45" s="5"/>
      <c r="J45" s="5"/>
      <c r="K45" s="5"/>
      <c r="L45" s="5"/>
    </row>
    <row r="46" spans="1:12" s="417" customFormat="1" ht="13.7" customHeight="1">
      <c r="A46" s="4"/>
      <c r="B46" s="5"/>
      <c r="C46" s="5"/>
      <c r="D46" s="261"/>
      <c r="E46" s="261"/>
      <c r="F46" s="261"/>
      <c r="G46" s="261"/>
      <c r="H46" s="261"/>
      <c r="I46" s="5"/>
      <c r="J46" s="5"/>
      <c r="K46" s="5"/>
      <c r="L46" s="5"/>
    </row>
    <row r="47" spans="1:12" s="417" customFormat="1" ht="12.75" customHeight="1"/>
  </sheetData>
  <mergeCells count="8">
    <mergeCell ref="B36:F36"/>
    <mergeCell ref="D8:K9"/>
    <mergeCell ref="B6:E6"/>
    <mergeCell ref="D29:E29"/>
    <mergeCell ref="J10:K10"/>
    <mergeCell ref="B10:I10"/>
    <mergeCell ref="F6:I6"/>
    <mergeCell ref="G36:K36"/>
  </mergeCells>
  <conditionalFormatting sqref="F26 E27:E28 E35">
    <cfRule type="cellIs" dxfId="0" priority="1" stopIfTrue="1" operator="equal">
      <formula>0</formula>
    </cfRule>
  </conditionalFormatting>
  <hyperlinks>
    <hyperlink ref="B4" location="Ejercicios!A1" display="Volver a ejercicios" xr:uid="{00000000-0004-0000-1000-000000000000}"/>
    <hyperlink ref="K4" location="Índice!A1" display="Volver al índice" xr:uid="{00000000-0004-0000-1000-000001000000}"/>
  </hyperlinks>
  <pageMargins left="0.75" right="0.75" top="1" bottom="1" header="0.5" footer="0.5"/>
  <pageSetup scale="83" orientation="landscape"/>
  <headerFooter>
    <oddFooter>&amp;R&amp;"Arial,Regular"&amp;10&amp;K000000Rta_7.10</oddFooter>
  </headerFooter>
  <ignoredErrors>
    <ignoredError sqref="B8" numberStoredAsText="1"/>
    <ignoredError sqref="F31:I34" formulaRange="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81"/>
  <sheetViews>
    <sheetView showGridLines="0" workbookViewId="0">
      <selection activeCell="S25" sqref="S25"/>
    </sheetView>
  </sheetViews>
  <sheetFormatPr baseColWidth="10" defaultColWidth="9.140625" defaultRowHeight="12.75" customHeight="1"/>
  <cols>
    <col min="1" max="1" width="4.42578125" style="1" customWidth="1"/>
    <col min="2" max="2" width="9.140625" style="1" customWidth="1"/>
    <col min="3" max="3" width="21.85546875" style="1" customWidth="1"/>
    <col min="4" max="4" width="9.140625" style="1" customWidth="1"/>
    <col min="5" max="5" width="14.85546875" style="1" customWidth="1"/>
    <col min="6" max="6" width="15.42578125" style="1" customWidth="1"/>
    <col min="7" max="7" width="14.140625" style="1" customWidth="1"/>
    <col min="8" max="12" width="9.140625" style="1" customWidth="1"/>
    <col min="13" max="14" width="9.140625" style="417" customWidth="1"/>
    <col min="15" max="16384" width="9.140625" style="1"/>
  </cols>
  <sheetData>
    <row r="1" spans="1:13" ht="12.75" customHeight="1">
      <c r="A1" s="340"/>
      <c r="B1" s="341"/>
      <c r="C1" s="3"/>
      <c r="D1" s="3"/>
      <c r="E1" s="3"/>
      <c r="F1" s="3"/>
      <c r="G1" s="3"/>
      <c r="H1" s="3"/>
      <c r="I1" s="3"/>
      <c r="J1" s="3"/>
      <c r="K1" s="3"/>
      <c r="L1" s="3"/>
      <c r="M1" s="3"/>
    </row>
    <row r="2" spans="1:13" ht="12.75" customHeight="1">
      <c r="A2" s="4"/>
      <c r="B2" s="261"/>
      <c r="C2" s="5"/>
      <c r="D2" s="342"/>
      <c r="E2" s="342"/>
      <c r="F2" s="5"/>
      <c r="G2" s="342"/>
      <c r="H2" s="5"/>
      <c r="I2" s="5"/>
      <c r="J2" s="5"/>
      <c r="K2" s="5"/>
      <c r="L2" s="5"/>
      <c r="M2" s="437" t="s">
        <v>1</v>
      </c>
    </row>
    <row r="3" spans="1:13" ht="12.75" customHeight="1">
      <c r="A3" s="4"/>
      <c r="B3" s="261"/>
      <c r="C3" s="5"/>
      <c r="D3" s="5"/>
      <c r="E3" s="5"/>
      <c r="F3" s="5"/>
      <c r="G3" s="5"/>
      <c r="H3" s="5"/>
      <c r="I3" s="5"/>
      <c r="J3" s="5"/>
      <c r="K3" s="5"/>
      <c r="L3" s="5"/>
      <c r="M3" s="5"/>
    </row>
    <row r="4" spans="1:13" ht="12.75" customHeight="1">
      <c r="A4" s="4"/>
      <c r="B4" s="261"/>
      <c r="C4" s="5"/>
      <c r="D4" s="5"/>
      <c r="E4" s="5"/>
      <c r="F4" s="5"/>
      <c r="G4" s="5"/>
      <c r="H4" s="5"/>
      <c r="I4" s="5"/>
      <c r="J4" s="5"/>
      <c r="K4" s="5"/>
      <c r="L4" s="5"/>
      <c r="M4" s="411" t="s">
        <v>233</v>
      </c>
    </row>
    <row r="5" spans="1:13" ht="12.75" customHeight="1">
      <c r="A5" s="4"/>
      <c r="B5" s="261"/>
      <c r="C5" s="5"/>
      <c r="D5" s="5"/>
      <c r="E5" s="5"/>
      <c r="F5" s="5"/>
      <c r="G5" s="5"/>
      <c r="H5" s="5"/>
      <c r="I5" s="5"/>
      <c r="J5" s="5"/>
      <c r="K5" s="5"/>
      <c r="L5" s="5"/>
      <c r="M5" s="5"/>
    </row>
    <row r="6" spans="1:13" ht="18.75" customHeight="1">
      <c r="A6" s="4"/>
      <c r="B6" s="438" t="s">
        <v>138</v>
      </c>
      <c r="C6" s="438"/>
      <c r="D6" s="438"/>
      <c r="E6" s="438"/>
      <c r="F6" s="438"/>
      <c r="G6" s="438"/>
      <c r="H6" s="438"/>
      <c r="I6" s="438"/>
      <c r="J6" s="438"/>
      <c r="K6" s="438"/>
      <c r="L6" s="438"/>
      <c r="M6" s="438"/>
    </row>
    <row r="7" spans="1:13" ht="12.75" customHeight="1">
      <c r="A7" s="4"/>
      <c r="B7" s="5"/>
      <c r="C7" s="5"/>
      <c r="D7" s="5"/>
      <c r="E7" s="5"/>
      <c r="F7" s="5"/>
      <c r="G7" s="5"/>
      <c r="H7" s="5"/>
      <c r="I7" s="5"/>
      <c r="J7" s="5"/>
      <c r="K7" s="5"/>
      <c r="L7" s="5"/>
      <c r="M7" s="5"/>
    </row>
    <row r="8" spans="1:13" ht="12.75" customHeight="1">
      <c r="A8" s="4"/>
      <c r="B8" s="5"/>
      <c r="C8" s="5"/>
      <c r="D8" s="5"/>
      <c r="E8" s="5"/>
      <c r="F8" s="5"/>
      <c r="G8" s="5"/>
      <c r="H8" s="5"/>
      <c r="I8" s="5"/>
      <c r="J8" s="5"/>
      <c r="K8" s="5"/>
      <c r="L8" s="5"/>
      <c r="M8" s="5"/>
    </row>
    <row r="9" spans="1:13" ht="14.25" customHeight="1">
      <c r="A9" s="4"/>
      <c r="B9" s="539" t="s">
        <v>139</v>
      </c>
      <c r="C9" s="540"/>
      <c r="D9" s="540"/>
      <c r="E9" s="540"/>
      <c r="F9" s="540"/>
      <c r="G9" s="540"/>
      <c r="H9" s="540"/>
      <c r="I9" s="540"/>
      <c r="J9" s="540"/>
      <c r="K9" s="540"/>
      <c r="L9" s="540"/>
      <c r="M9" s="540"/>
    </row>
    <row r="10" spans="1:13" ht="12.75" customHeight="1">
      <c r="A10" s="4"/>
      <c r="B10" s="5"/>
      <c r="C10" s="5"/>
      <c r="D10" s="5"/>
      <c r="E10" s="5"/>
      <c r="F10" s="5"/>
      <c r="G10" s="5"/>
      <c r="H10" s="5"/>
      <c r="I10" s="5"/>
      <c r="J10" s="5"/>
      <c r="K10" s="5"/>
      <c r="L10" s="5"/>
      <c r="M10" s="5"/>
    </row>
    <row r="11" spans="1:13" ht="13.7" customHeight="1">
      <c r="A11" s="4"/>
      <c r="B11" s="534" t="s">
        <v>140</v>
      </c>
      <c r="C11" s="535"/>
      <c r="D11" s="535"/>
      <c r="E11" s="535"/>
      <c r="F11" s="535"/>
      <c r="G11" s="535"/>
      <c r="H11" s="535"/>
      <c r="I11" s="535"/>
      <c r="J11" s="535"/>
      <c r="K11" s="535"/>
      <c r="L11" s="535"/>
      <c r="M11" s="535"/>
    </row>
    <row r="12" spans="1:13" ht="12.75" customHeight="1">
      <c r="A12" s="4"/>
      <c r="B12" s="535"/>
      <c r="C12" s="535"/>
      <c r="D12" s="535"/>
      <c r="E12" s="535"/>
      <c r="F12" s="535"/>
      <c r="G12" s="535"/>
      <c r="H12" s="535"/>
      <c r="I12" s="535"/>
      <c r="J12" s="535"/>
      <c r="K12" s="535"/>
      <c r="L12" s="535"/>
      <c r="M12" s="535"/>
    </row>
    <row r="13" spans="1:13" ht="12.75" customHeight="1">
      <c r="A13" s="4"/>
      <c r="B13" s="535"/>
      <c r="C13" s="535"/>
      <c r="D13" s="535"/>
      <c r="E13" s="535"/>
      <c r="F13" s="535"/>
      <c r="G13" s="535"/>
      <c r="H13" s="535"/>
      <c r="I13" s="535"/>
      <c r="J13" s="535"/>
      <c r="K13" s="535"/>
      <c r="L13" s="535"/>
      <c r="M13" s="535"/>
    </row>
    <row r="14" spans="1:13" ht="12.75" customHeight="1">
      <c r="A14" s="4"/>
      <c r="B14" s="535"/>
      <c r="C14" s="535"/>
      <c r="D14" s="535"/>
      <c r="E14" s="535"/>
      <c r="F14" s="535"/>
      <c r="G14" s="535"/>
      <c r="H14" s="535"/>
      <c r="I14" s="535"/>
      <c r="J14" s="535"/>
      <c r="K14" s="535"/>
      <c r="L14" s="535"/>
      <c r="M14" s="535"/>
    </row>
    <row r="15" spans="1:13" ht="12.75" customHeight="1">
      <c r="A15" s="4"/>
      <c r="B15" s="535"/>
      <c r="C15" s="535"/>
      <c r="D15" s="535"/>
      <c r="E15" s="535"/>
      <c r="F15" s="535"/>
      <c r="G15" s="535"/>
      <c r="H15" s="535"/>
      <c r="I15" s="535"/>
      <c r="J15" s="535"/>
      <c r="K15" s="535"/>
      <c r="L15" s="535"/>
      <c r="M15" s="535"/>
    </row>
    <row r="16" spans="1:13" ht="12.75" customHeight="1">
      <c r="A16" s="4"/>
      <c r="B16" s="535"/>
      <c r="C16" s="535"/>
      <c r="D16" s="535"/>
      <c r="E16" s="535"/>
      <c r="F16" s="535"/>
      <c r="G16" s="535"/>
      <c r="H16" s="535"/>
      <c r="I16" s="535"/>
      <c r="J16" s="535"/>
      <c r="K16" s="535"/>
      <c r="L16" s="535"/>
      <c r="M16" s="535"/>
    </row>
    <row r="17" spans="1:13" ht="12.75" customHeight="1">
      <c r="A17" s="4"/>
      <c r="B17" s="535"/>
      <c r="C17" s="535"/>
      <c r="D17" s="535"/>
      <c r="E17" s="535"/>
      <c r="F17" s="535"/>
      <c r="G17" s="535"/>
      <c r="H17" s="535"/>
      <c r="I17" s="535"/>
      <c r="J17" s="535"/>
      <c r="K17" s="535"/>
      <c r="L17" s="535"/>
      <c r="M17" s="535"/>
    </row>
    <row r="18" spans="1:13" ht="12.75" customHeight="1">
      <c r="A18" s="4"/>
      <c r="B18" s="113"/>
      <c r="C18" s="113"/>
      <c r="D18" s="113"/>
      <c r="E18" s="113"/>
      <c r="F18" s="113"/>
      <c r="G18" s="113"/>
      <c r="H18" s="113"/>
      <c r="I18" s="113"/>
      <c r="J18" s="113"/>
      <c r="K18" s="113"/>
      <c r="L18" s="113"/>
      <c r="M18" s="113"/>
    </row>
    <row r="19" spans="1:13" ht="12.75" customHeight="1">
      <c r="A19" s="4"/>
      <c r="B19" s="534" t="s">
        <v>141</v>
      </c>
      <c r="C19" s="535"/>
      <c r="D19" s="535"/>
      <c r="E19" s="535"/>
      <c r="F19" s="535"/>
      <c r="G19" s="535"/>
      <c r="H19" s="535"/>
      <c r="I19" s="535"/>
      <c r="J19" s="535"/>
      <c r="K19" s="535"/>
      <c r="L19" s="535"/>
      <c r="M19" s="535"/>
    </row>
    <row r="20" spans="1:13" ht="12.75" customHeight="1">
      <c r="A20" s="4"/>
      <c r="B20" s="535"/>
      <c r="C20" s="535"/>
      <c r="D20" s="535"/>
      <c r="E20" s="535"/>
      <c r="F20" s="535"/>
      <c r="G20" s="535"/>
      <c r="H20" s="535"/>
      <c r="I20" s="535"/>
      <c r="J20" s="535"/>
      <c r="K20" s="535"/>
      <c r="L20" s="535"/>
      <c r="M20" s="535"/>
    </row>
    <row r="21" spans="1:13" ht="12.75" customHeight="1">
      <c r="A21" s="4"/>
      <c r="B21" s="535"/>
      <c r="C21" s="535"/>
      <c r="D21" s="535"/>
      <c r="E21" s="535"/>
      <c r="F21" s="535"/>
      <c r="G21" s="535"/>
      <c r="H21" s="535"/>
      <c r="I21" s="535"/>
      <c r="J21" s="535"/>
      <c r="K21" s="535"/>
      <c r="L21" s="535"/>
      <c r="M21" s="535"/>
    </row>
    <row r="22" spans="1:13" ht="12.75" customHeight="1">
      <c r="A22" s="4"/>
      <c r="B22" s="535"/>
      <c r="C22" s="535"/>
      <c r="D22" s="535"/>
      <c r="E22" s="535"/>
      <c r="F22" s="535"/>
      <c r="G22" s="535"/>
      <c r="H22" s="535"/>
      <c r="I22" s="535"/>
      <c r="J22" s="535"/>
      <c r="K22" s="535"/>
      <c r="L22" s="535"/>
      <c r="M22" s="535"/>
    </row>
    <row r="23" spans="1:13" ht="12.75" customHeight="1">
      <c r="A23" s="4"/>
      <c r="B23" s="535"/>
      <c r="C23" s="535"/>
      <c r="D23" s="535"/>
      <c r="E23" s="535"/>
      <c r="F23" s="535"/>
      <c r="G23" s="535"/>
      <c r="H23" s="535"/>
      <c r="I23" s="535"/>
      <c r="J23" s="535"/>
      <c r="K23" s="535"/>
      <c r="L23" s="535"/>
      <c r="M23" s="535"/>
    </row>
    <row r="24" spans="1:13" ht="12.75" customHeight="1">
      <c r="A24" s="4"/>
      <c r="B24" s="535"/>
      <c r="C24" s="535"/>
      <c r="D24" s="535"/>
      <c r="E24" s="535"/>
      <c r="F24" s="535"/>
      <c r="G24" s="535"/>
      <c r="H24" s="535"/>
      <c r="I24" s="535"/>
      <c r="J24" s="535"/>
      <c r="K24" s="535"/>
      <c r="L24" s="535"/>
      <c r="M24" s="535"/>
    </row>
    <row r="25" spans="1:13" ht="12.75" customHeight="1">
      <c r="A25" s="4"/>
      <c r="B25" s="535"/>
      <c r="C25" s="535"/>
      <c r="D25" s="535"/>
      <c r="E25" s="535"/>
      <c r="F25" s="535"/>
      <c r="G25" s="535"/>
      <c r="H25" s="535"/>
      <c r="I25" s="535"/>
      <c r="J25" s="535"/>
      <c r="K25" s="535"/>
      <c r="L25" s="535"/>
      <c r="M25" s="535"/>
    </row>
    <row r="26" spans="1:13" ht="12.75" customHeight="1">
      <c r="A26" s="4"/>
      <c r="B26" s="535"/>
      <c r="C26" s="535"/>
      <c r="D26" s="535"/>
      <c r="E26" s="535"/>
      <c r="F26" s="535"/>
      <c r="G26" s="535"/>
      <c r="H26" s="535"/>
      <c r="I26" s="535"/>
      <c r="J26" s="535"/>
      <c r="K26" s="535"/>
      <c r="L26" s="535"/>
      <c r="M26" s="535"/>
    </row>
    <row r="27" spans="1:13" ht="12.75" customHeight="1">
      <c r="A27" s="4"/>
      <c r="B27" s="536"/>
      <c r="C27" s="536"/>
      <c r="D27" s="536"/>
      <c r="E27" s="536"/>
      <c r="F27" s="536"/>
      <c r="G27" s="536"/>
      <c r="H27" s="536"/>
      <c r="I27" s="536"/>
      <c r="J27" s="536"/>
      <c r="K27" s="536"/>
      <c r="L27" s="536"/>
      <c r="M27" s="536"/>
    </row>
    <row r="28" spans="1:13" ht="12.75" customHeight="1">
      <c r="A28" s="4"/>
      <c r="B28" s="536"/>
      <c r="C28" s="536"/>
      <c r="D28" s="536"/>
      <c r="E28" s="536"/>
      <c r="F28" s="536"/>
      <c r="G28" s="536"/>
      <c r="H28" s="536"/>
      <c r="I28" s="536"/>
      <c r="J28" s="536"/>
      <c r="K28" s="536"/>
      <c r="L28" s="536"/>
      <c r="M28" s="536"/>
    </row>
    <row r="29" spans="1:13" ht="12.75" customHeight="1">
      <c r="A29" s="4"/>
      <c r="B29" s="5"/>
      <c r="C29" s="5"/>
      <c r="D29" s="5"/>
      <c r="E29" s="5"/>
      <c r="F29" s="5"/>
      <c r="G29" s="5"/>
      <c r="H29" s="5"/>
      <c r="I29" s="5"/>
      <c r="J29" s="5"/>
      <c r="K29" s="5"/>
      <c r="L29" s="5"/>
      <c r="M29" s="5"/>
    </row>
    <row r="30" spans="1:13" ht="13.7" customHeight="1">
      <c r="A30" s="4"/>
      <c r="B30" s="537" t="s">
        <v>142</v>
      </c>
      <c r="C30" s="538"/>
      <c r="D30" s="538"/>
      <c r="E30" s="538"/>
      <c r="F30" s="538"/>
      <c r="G30" s="538"/>
      <c r="H30" s="538"/>
      <c r="I30" s="538"/>
      <c r="J30" s="538"/>
      <c r="K30" s="538"/>
      <c r="L30" s="538"/>
      <c r="M30" s="538"/>
    </row>
    <row r="31" spans="1:13" ht="12.75" customHeight="1">
      <c r="A31" s="4"/>
      <c r="B31" s="538"/>
      <c r="C31" s="538"/>
      <c r="D31" s="538"/>
      <c r="E31" s="538"/>
      <c r="F31" s="538"/>
      <c r="G31" s="538"/>
      <c r="H31" s="538"/>
      <c r="I31" s="538"/>
      <c r="J31" s="538"/>
      <c r="K31" s="538"/>
      <c r="L31" s="538"/>
      <c r="M31" s="538"/>
    </row>
    <row r="32" spans="1:13" ht="12.75" customHeight="1">
      <c r="A32" s="4"/>
      <c r="B32" s="538"/>
      <c r="C32" s="538"/>
      <c r="D32" s="538"/>
      <c r="E32" s="538"/>
      <c r="F32" s="538"/>
      <c r="G32" s="538"/>
      <c r="H32" s="538"/>
      <c r="I32" s="538"/>
      <c r="J32" s="538"/>
      <c r="K32" s="538"/>
      <c r="L32" s="538"/>
      <c r="M32" s="538"/>
    </row>
    <row r="33" spans="1:13" ht="12.75" customHeight="1">
      <c r="A33" s="4"/>
      <c r="B33" s="538"/>
      <c r="C33" s="538"/>
      <c r="D33" s="538"/>
      <c r="E33" s="538"/>
      <c r="F33" s="538"/>
      <c r="G33" s="538"/>
      <c r="H33" s="538"/>
      <c r="I33" s="538"/>
      <c r="J33" s="538"/>
      <c r="K33" s="538"/>
      <c r="L33" s="538"/>
      <c r="M33" s="538"/>
    </row>
    <row r="34" spans="1:13" ht="12.75" customHeight="1">
      <c r="A34" s="4"/>
      <c r="B34" s="538"/>
      <c r="C34" s="538"/>
      <c r="D34" s="538"/>
      <c r="E34" s="538"/>
      <c r="F34" s="538"/>
      <c r="G34" s="538"/>
      <c r="H34" s="538"/>
      <c r="I34" s="538"/>
      <c r="J34" s="538"/>
      <c r="K34" s="538"/>
      <c r="L34" s="538"/>
      <c r="M34" s="538"/>
    </row>
    <row r="35" spans="1:13" ht="12.75" customHeight="1">
      <c r="A35" s="4"/>
      <c r="B35" s="538"/>
      <c r="C35" s="538"/>
      <c r="D35" s="538"/>
      <c r="E35" s="538"/>
      <c r="F35" s="538"/>
      <c r="G35" s="538"/>
      <c r="H35" s="538"/>
      <c r="I35" s="538"/>
      <c r="J35" s="538"/>
      <c r="K35" s="538"/>
      <c r="L35" s="538"/>
      <c r="M35" s="538"/>
    </row>
    <row r="36" spans="1:13" ht="12.75" customHeight="1">
      <c r="A36" s="4"/>
      <c r="B36" s="538"/>
      <c r="C36" s="538"/>
      <c r="D36" s="538"/>
      <c r="E36" s="538"/>
      <c r="F36" s="538"/>
      <c r="G36" s="538"/>
      <c r="H36" s="538"/>
      <c r="I36" s="538"/>
      <c r="J36" s="538"/>
      <c r="K36" s="538"/>
      <c r="L36" s="538"/>
      <c r="M36" s="538"/>
    </row>
    <row r="37" spans="1:13" ht="15" customHeight="1">
      <c r="A37" s="4"/>
      <c r="B37" s="5"/>
      <c r="C37" s="41"/>
      <c r="D37" s="5"/>
      <c r="E37" s="5"/>
      <c r="F37" s="5"/>
      <c r="G37" s="5"/>
      <c r="H37" s="5"/>
      <c r="I37" s="5"/>
      <c r="J37" s="5"/>
      <c r="K37" s="5"/>
      <c r="L37" s="5"/>
      <c r="M37" s="5"/>
    </row>
    <row r="38" spans="1:13" ht="13.7" customHeight="1">
      <c r="A38" s="4"/>
      <c r="B38" s="537" t="s">
        <v>143</v>
      </c>
      <c r="C38" s="538"/>
      <c r="D38" s="538"/>
      <c r="E38" s="538"/>
      <c r="F38" s="538"/>
      <c r="G38" s="538"/>
      <c r="H38" s="538"/>
      <c r="I38" s="538"/>
      <c r="J38" s="538"/>
      <c r="K38" s="538"/>
      <c r="L38" s="538"/>
      <c r="M38" s="538"/>
    </row>
    <row r="39" spans="1:13" ht="12.75" customHeight="1">
      <c r="A39" s="4"/>
      <c r="B39" s="538"/>
      <c r="C39" s="538"/>
      <c r="D39" s="538"/>
      <c r="E39" s="538"/>
      <c r="F39" s="538"/>
      <c r="G39" s="538"/>
      <c r="H39" s="538"/>
      <c r="I39" s="538"/>
      <c r="J39" s="538"/>
      <c r="K39" s="538"/>
      <c r="L39" s="538"/>
      <c r="M39" s="538"/>
    </row>
    <row r="40" spans="1:13" ht="18.75" customHeight="1">
      <c r="A40" s="4"/>
      <c r="B40" s="538"/>
      <c r="C40" s="538"/>
      <c r="D40" s="538"/>
      <c r="E40" s="538"/>
      <c r="F40" s="538"/>
      <c r="G40" s="538"/>
      <c r="H40" s="538"/>
      <c r="I40" s="538"/>
      <c r="J40" s="538"/>
      <c r="K40" s="538"/>
      <c r="L40" s="538"/>
      <c r="M40" s="538"/>
    </row>
    <row r="41" spans="1:13" ht="15" customHeight="1">
      <c r="A41" s="4"/>
      <c r="B41" s="5"/>
      <c r="C41" s="41"/>
      <c r="D41" s="5"/>
      <c r="E41" s="5"/>
      <c r="F41" s="5"/>
      <c r="G41" s="5"/>
      <c r="H41" s="5"/>
      <c r="I41" s="5"/>
      <c r="J41" s="5"/>
      <c r="K41" s="5"/>
      <c r="L41" s="5"/>
      <c r="M41" s="5"/>
    </row>
    <row r="42" spans="1:13" ht="15" customHeight="1">
      <c r="A42" s="4"/>
      <c r="B42" s="5"/>
      <c r="C42" s="41"/>
      <c r="D42" s="5"/>
      <c r="E42" s="5"/>
      <c r="F42" s="5"/>
      <c r="G42" s="5"/>
      <c r="H42" s="5"/>
      <c r="I42" s="5"/>
      <c r="J42" s="5"/>
      <c r="K42" s="5"/>
      <c r="L42" s="5"/>
      <c r="M42" s="5"/>
    </row>
    <row r="43" spans="1:13" ht="15" customHeight="1">
      <c r="A43" s="4"/>
      <c r="B43" s="5"/>
      <c r="C43" s="41"/>
      <c r="D43" s="5"/>
      <c r="E43" s="5"/>
      <c r="F43" s="5"/>
      <c r="G43" s="5"/>
      <c r="H43" s="5"/>
      <c r="I43" s="5"/>
      <c r="J43" s="5"/>
      <c r="K43" s="5"/>
      <c r="L43" s="5"/>
      <c r="M43" s="5"/>
    </row>
    <row r="44" spans="1:13" ht="12.75" customHeight="1">
      <c r="A44" s="4"/>
      <c r="B44" s="5"/>
      <c r="C44" s="5"/>
      <c r="D44" s="5"/>
      <c r="E44" s="5"/>
      <c r="F44" s="5"/>
      <c r="G44" s="5"/>
      <c r="H44" s="5"/>
      <c r="I44" s="5"/>
      <c r="J44" s="5"/>
      <c r="K44" s="5"/>
      <c r="L44" s="5"/>
      <c r="M44" s="5"/>
    </row>
    <row r="45" spans="1:13" ht="15" customHeight="1">
      <c r="A45" s="4"/>
      <c r="B45" s="5"/>
      <c r="C45" s="41"/>
      <c r="D45" s="5"/>
      <c r="E45" s="5"/>
      <c r="F45" s="5"/>
      <c r="G45" s="5"/>
      <c r="H45" s="5"/>
      <c r="I45" s="5"/>
      <c r="J45" s="5"/>
      <c r="K45" s="5"/>
      <c r="L45" s="5"/>
      <c r="M45" s="5"/>
    </row>
    <row r="46" spans="1:13" ht="15" customHeight="1">
      <c r="A46" s="4"/>
      <c r="B46" s="5"/>
      <c r="C46" s="41"/>
      <c r="D46" s="5"/>
      <c r="E46" s="5"/>
      <c r="F46" s="5"/>
      <c r="G46" s="5"/>
      <c r="H46" s="5"/>
      <c r="I46" s="5"/>
      <c r="J46" s="5"/>
      <c r="K46" s="5"/>
      <c r="L46" s="5"/>
      <c r="M46" s="5"/>
    </row>
    <row r="47" spans="1:13" ht="13.7" customHeight="1">
      <c r="A47" s="4"/>
      <c r="B47" s="541" t="s">
        <v>144</v>
      </c>
      <c r="C47" s="509"/>
      <c r="D47" s="509"/>
      <c r="E47" s="509"/>
      <c r="F47" s="509"/>
      <c r="G47" s="509"/>
      <c r="H47" s="509"/>
      <c r="I47" s="509"/>
      <c r="J47" s="509"/>
      <c r="K47" s="509"/>
      <c r="L47" s="509"/>
      <c r="M47" s="509"/>
    </row>
    <row r="48" spans="1:13" ht="12.75" customHeight="1">
      <c r="A48" s="4"/>
      <c r="B48" s="509"/>
      <c r="C48" s="509"/>
      <c r="D48" s="509"/>
      <c r="E48" s="509"/>
      <c r="F48" s="509"/>
      <c r="G48" s="509"/>
      <c r="H48" s="509"/>
      <c r="I48" s="509"/>
      <c r="J48" s="509"/>
      <c r="K48" s="509"/>
      <c r="L48" s="509"/>
      <c r="M48" s="509"/>
    </row>
    <row r="49" spans="1:13" ht="12.75" customHeight="1">
      <c r="A49" s="4"/>
      <c r="B49" s="509"/>
      <c r="C49" s="509"/>
      <c r="D49" s="509"/>
      <c r="E49" s="509"/>
      <c r="F49" s="509"/>
      <c r="G49" s="509"/>
      <c r="H49" s="509"/>
      <c r="I49" s="509"/>
      <c r="J49" s="509"/>
      <c r="K49" s="509"/>
      <c r="L49" s="509"/>
      <c r="M49" s="509"/>
    </row>
    <row r="50" spans="1:13" ht="12.75" customHeight="1">
      <c r="A50" s="4"/>
      <c r="B50" s="509"/>
      <c r="C50" s="509"/>
      <c r="D50" s="509"/>
      <c r="E50" s="509"/>
      <c r="F50" s="509"/>
      <c r="G50" s="509"/>
      <c r="H50" s="509"/>
      <c r="I50" s="509"/>
      <c r="J50" s="509"/>
      <c r="K50" s="509"/>
      <c r="L50" s="509"/>
      <c r="M50" s="509"/>
    </row>
    <row r="51" spans="1:13" ht="12.75" customHeight="1">
      <c r="A51" s="4"/>
      <c r="B51" s="509"/>
      <c r="C51" s="509"/>
      <c r="D51" s="509"/>
      <c r="E51" s="509"/>
      <c r="F51" s="509"/>
      <c r="G51" s="509"/>
      <c r="H51" s="509"/>
      <c r="I51" s="509"/>
      <c r="J51" s="509"/>
      <c r="K51" s="509"/>
      <c r="L51" s="509"/>
      <c r="M51" s="509"/>
    </row>
    <row r="52" spans="1:13" ht="12.75" customHeight="1">
      <c r="A52" s="4"/>
      <c r="B52" s="509"/>
      <c r="C52" s="509"/>
      <c r="D52" s="509"/>
      <c r="E52" s="509"/>
      <c r="F52" s="509"/>
      <c r="G52" s="509"/>
      <c r="H52" s="509"/>
      <c r="I52" s="509"/>
      <c r="J52" s="509"/>
      <c r="K52" s="509"/>
      <c r="L52" s="509"/>
      <c r="M52" s="509"/>
    </row>
    <row r="53" spans="1:13" ht="12.75" customHeight="1">
      <c r="A53" s="4"/>
      <c r="B53" s="509"/>
      <c r="C53" s="509"/>
      <c r="D53" s="509"/>
      <c r="E53" s="509"/>
      <c r="F53" s="509"/>
      <c r="G53" s="509"/>
      <c r="H53" s="509"/>
      <c r="I53" s="509"/>
      <c r="J53" s="509"/>
      <c r="K53" s="509"/>
      <c r="L53" s="509"/>
      <c r="M53" s="509"/>
    </row>
    <row r="54" spans="1:13" ht="12.75" customHeight="1">
      <c r="A54" s="4"/>
      <c r="B54" s="509"/>
      <c r="C54" s="509"/>
      <c r="D54" s="509"/>
      <c r="E54" s="509"/>
      <c r="F54" s="509"/>
      <c r="G54" s="509"/>
      <c r="H54" s="509"/>
      <c r="I54" s="509"/>
      <c r="J54" s="509"/>
      <c r="K54" s="509"/>
      <c r="L54" s="509"/>
      <c r="M54" s="509"/>
    </row>
    <row r="55" spans="1:13" ht="12.75" customHeight="1">
      <c r="A55" s="4"/>
      <c r="B55" s="542"/>
      <c r="C55" s="542"/>
      <c r="D55" s="542"/>
      <c r="E55" s="542"/>
      <c r="F55" s="542"/>
      <c r="G55" s="542"/>
      <c r="H55" s="542"/>
      <c r="I55" s="542"/>
      <c r="J55" s="542"/>
      <c r="K55" s="542"/>
      <c r="L55" s="542"/>
      <c r="M55" s="542"/>
    </row>
    <row r="56" spans="1:13" ht="12.75" customHeight="1">
      <c r="A56" s="4"/>
      <c r="B56" s="5"/>
      <c r="C56" s="5"/>
      <c r="D56" s="5"/>
      <c r="E56" s="530" t="s">
        <v>145</v>
      </c>
      <c r="F56" s="531"/>
      <c r="G56" s="531"/>
      <c r="H56" s="5"/>
      <c r="I56" s="5"/>
      <c r="J56" s="5"/>
      <c r="K56" s="5"/>
      <c r="L56" s="5"/>
      <c r="M56" s="5"/>
    </row>
    <row r="57" spans="1:13" ht="51" customHeight="1">
      <c r="A57" s="4"/>
      <c r="B57" s="5"/>
      <c r="C57" s="5"/>
      <c r="D57" s="5"/>
      <c r="E57" s="532" t="s">
        <v>146</v>
      </c>
      <c r="F57" s="533"/>
      <c r="G57" s="533"/>
      <c r="H57" s="5"/>
      <c r="I57" s="5"/>
      <c r="J57" s="5"/>
      <c r="K57" s="5"/>
      <c r="L57" s="5"/>
      <c r="M57" s="5"/>
    </row>
    <row r="58" spans="1:13" ht="35.450000000000003" customHeight="1">
      <c r="A58" s="4"/>
      <c r="B58" s="5"/>
      <c r="C58" s="5"/>
      <c r="D58" s="5"/>
      <c r="E58" s="343" t="s">
        <v>98</v>
      </c>
      <c r="F58" s="344" t="s">
        <v>147</v>
      </c>
      <c r="G58" s="345" t="s">
        <v>148</v>
      </c>
      <c r="H58" s="5"/>
      <c r="I58" s="5"/>
      <c r="J58" s="5"/>
      <c r="K58" s="5"/>
      <c r="L58" s="5"/>
      <c r="M58" s="5"/>
    </row>
    <row r="59" spans="1:13" ht="12.75" customHeight="1">
      <c r="A59" s="4"/>
      <c r="B59" s="5"/>
      <c r="C59" s="5"/>
      <c r="D59" s="5"/>
      <c r="E59" s="346">
        <v>37591</v>
      </c>
      <c r="F59" s="347">
        <v>136.81</v>
      </c>
      <c r="G59" s="348">
        <v>103.065852229979</v>
      </c>
      <c r="H59" s="5"/>
      <c r="I59" s="5"/>
      <c r="J59" s="5"/>
      <c r="K59" s="5"/>
      <c r="L59" s="5"/>
      <c r="M59" s="5"/>
    </row>
    <row r="60" spans="1:13" ht="12.75" customHeight="1">
      <c r="A60" s="4"/>
      <c r="B60" s="5"/>
      <c r="C60" s="5"/>
      <c r="D60" s="5"/>
      <c r="E60" s="349">
        <v>37622</v>
      </c>
      <c r="F60" s="350">
        <v>138.41999999999999</v>
      </c>
      <c r="G60" s="351">
        <v>95.5692275149095</v>
      </c>
      <c r="H60" s="5"/>
      <c r="I60" s="5"/>
      <c r="J60" s="5"/>
      <c r="K60" s="5"/>
      <c r="L60" s="5"/>
      <c r="M60" s="5"/>
    </row>
    <row r="61" spans="1:13" ht="12.75" customHeight="1">
      <c r="A61" s="4"/>
      <c r="B61" s="5"/>
      <c r="C61" s="5"/>
      <c r="D61" s="5"/>
      <c r="E61" s="349">
        <v>37653</v>
      </c>
      <c r="F61" s="350">
        <v>139.96</v>
      </c>
      <c r="G61" s="351">
        <v>97.065418730912299</v>
      </c>
      <c r="H61" s="5"/>
      <c r="I61" s="5"/>
      <c r="J61" s="5"/>
      <c r="K61" s="5"/>
      <c r="L61" s="5"/>
      <c r="M61" s="5"/>
    </row>
    <row r="62" spans="1:13" ht="12.75" customHeight="1">
      <c r="A62" s="4"/>
      <c r="B62" s="5"/>
      <c r="C62" s="5"/>
      <c r="D62" s="5"/>
      <c r="E62" s="349">
        <v>37681</v>
      </c>
      <c r="F62" s="352">
        <v>141.41999999999999</v>
      </c>
      <c r="G62" s="351">
        <v>104.818697811527</v>
      </c>
      <c r="H62" s="5"/>
      <c r="I62" s="5"/>
      <c r="J62" s="5"/>
      <c r="K62" s="5"/>
      <c r="L62" s="5"/>
      <c r="M62" s="5"/>
    </row>
    <row r="63" spans="1:13" ht="12.75" customHeight="1">
      <c r="A63" s="4"/>
      <c r="B63" s="5"/>
      <c r="C63" s="5"/>
      <c r="D63" s="5"/>
      <c r="E63" s="349">
        <v>37712</v>
      </c>
      <c r="F63" s="352">
        <v>143.04</v>
      </c>
      <c r="G63" s="351">
        <v>99.192868439983002</v>
      </c>
      <c r="H63" s="5"/>
      <c r="I63" s="5"/>
      <c r="J63" s="5"/>
      <c r="K63" s="5"/>
      <c r="L63" s="5"/>
      <c r="M63" s="5"/>
    </row>
    <row r="64" spans="1:13" ht="12.75" customHeight="1">
      <c r="A64" s="4"/>
      <c r="B64" s="5"/>
      <c r="C64" s="5"/>
      <c r="D64" s="5"/>
      <c r="E64" s="349">
        <v>37742</v>
      </c>
      <c r="F64" s="352">
        <v>143.74</v>
      </c>
      <c r="G64" s="351">
        <v>104.70559961960301</v>
      </c>
      <c r="H64" s="5"/>
      <c r="I64" s="5"/>
      <c r="J64" s="5"/>
      <c r="K64" s="5"/>
      <c r="L64" s="5"/>
      <c r="M64" s="5"/>
    </row>
    <row r="65" spans="1:13" ht="12.75" customHeight="1">
      <c r="A65" s="4"/>
      <c r="B65" s="5"/>
      <c r="C65" s="5"/>
      <c r="D65" s="5"/>
      <c r="E65" s="349">
        <v>37773</v>
      </c>
      <c r="F65" s="352">
        <v>143.66999999999999</v>
      </c>
      <c r="G65" s="351">
        <v>96.450616844210998</v>
      </c>
      <c r="H65" s="5"/>
      <c r="I65" s="5"/>
      <c r="J65" s="5"/>
      <c r="K65" s="5"/>
      <c r="L65" s="5"/>
      <c r="M65" s="5"/>
    </row>
    <row r="66" spans="1:13" ht="12.75" customHeight="1">
      <c r="A66" s="4"/>
      <c r="B66" s="5"/>
      <c r="C66" s="5"/>
      <c r="D66" s="5"/>
      <c r="E66" s="349">
        <v>37803</v>
      </c>
      <c r="F66" s="352">
        <v>143.46</v>
      </c>
      <c r="G66" s="351">
        <v>107.330209181443</v>
      </c>
      <c r="H66" s="5"/>
      <c r="I66" s="5"/>
      <c r="J66" s="5"/>
      <c r="K66" s="5"/>
      <c r="L66" s="5"/>
      <c r="M66" s="5"/>
    </row>
    <row r="67" spans="1:13" ht="12.75" customHeight="1">
      <c r="A67" s="4"/>
      <c r="B67" s="5"/>
      <c r="C67" s="5"/>
      <c r="D67" s="5"/>
      <c r="E67" s="349">
        <v>37834</v>
      </c>
      <c r="F67" s="352">
        <v>143.9</v>
      </c>
      <c r="G67" s="351">
        <v>103.179337797741</v>
      </c>
      <c r="H67" s="5"/>
      <c r="I67" s="5"/>
      <c r="J67" s="5"/>
      <c r="K67" s="5"/>
      <c r="L67" s="5"/>
      <c r="M67" s="5"/>
    </row>
    <row r="68" spans="1:13" ht="12.75" customHeight="1">
      <c r="A68" s="4"/>
      <c r="B68" s="5"/>
      <c r="C68" s="5"/>
      <c r="D68" s="5"/>
      <c r="E68" s="349">
        <v>37865</v>
      </c>
      <c r="F68" s="352">
        <v>144.22</v>
      </c>
      <c r="G68" s="351">
        <v>110.766520458866</v>
      </c>
      <c r="H68" s="5"/>
      <c r="I68" s="5"/>
      <c r="J68" s="5"/>
      <c r="K68" s="5"/>
      <c r="L68" s="5"/>
      <c r="M68" s="5"/>
    </row>
    <row r="69" spans="1:13" ht="12.75" customHeight="1">
      <c r="A69" s="4"/>
      <c r="B69" s="5"/>
      <c r="C69" s="5"/>
      <c r="D69" s="5"/>
      <c r="E69" s="349">
        <v>37895</v>
      </c>
      <c r="F69" s="352">
        <v>144.31</v>
      </c>
      <c r="G69" s="351">
        <v>114.632883252415</v>
      </c>
      <c r="H69" s="5"/>
      <c r="I69" s="5"/>
      <c r="J69" s="5"/>
      <c r="K69" s="5"/>
      <c r="L69" s="5"/>
      <c r="M69" s="5"/>
    </row>
    <row r="70" spans="1:13" ht="12.75" customHeight="1">
      <c r="A70" s="4"/>
      <c r="B70" s="5"/>
      <c r="C70" s="5"/>
      <c r="D70" s="5"/>
      <c r="E70" s="349">
        <v>37926</v>
      </c>
      <c r="F70" s="352">
        <v>144.81</v>
      </c>
      <c r="G70" s="351">
        <v>112.32187043842799</v>
      </c>
      <c r="H70" s="5"/>
      <c r="I70" s="5"/>
      <c r="J70" s="5"/>
      <c r="K70" s="5"/>
      <c r="L70" s="5"/>
      <c r="M70" s="5"/>
    </row>
    <row r="71" spans="1:13" ht="12.75" customHeight="1">
      <c r="A71" s="4"/>
      <c r="B71" s="5"/>
      <c r="C71" s="5"/>
      <c r="D71" s="5"/>
      <c r="E71" s="349">
        <v>37956</v>
      </c>
      <c r="F71" s="352">
        <v>145.69</v>
      </c>
      <c r="G71" s="351">
        <v>106.973742214079</v>
      </c>
      <c r="H71" s="5"/>
      <c r="I71" s="5"/>
      <c r="J71" s="5"/>
      <c r="K71" s="5"/>
      <c r="L71" s="5"/>
      <c r="M71" s="5"/>
    </row>
    <row r="72" spans="1:13" ht="12.75" customHeight="1">
      <c r="A72" s="4"/>
      <c r="B72" s="5"/>
      <c r="C72" s="5"/>
      <c r="D72" s="5"/>
      <c r="E72" s="349">
        <v>37987</v>
      </c>
      <c r="F72" s="350">
        <v>146.97999999999999</v>
      </c>
      <c r="G72" s="351">
        <v>95.616113185179401</v>
      </c>
      <c r="H72" s="5"/>
      <c r="I72" s="5"/>
      <c r="J72" s="5"/>
      <c r="K72" s="5"/>
      <c r="L72" s="5"/>
      <c r="M72" s="5"/>
    </row>
    <row r="73" spans="1:13" ht="12.75" customHeight="1">
      <c r="A73" s="4"/>
      <c r="B73" s="5"/>
      <c r="C73" s="5"/>
      <c r="D73" s="5"/>
      <c r="E73" s="349">
        <v>38018</v>
      </c>
      <c r="F73" s="350">
        <v>148.75</v>
      </c>
      <c r="G73" s="351">
        <v>102.90938102122701</v>
      </c>
      <c r="H73" s="5"/>
      <c r="I73" s="353"/>
      <c r="J73" s="5"/>
      <c r="K73" s="5"/>
      <c r="L73" s="5"/>
      <c r="M73" s="5"/>
    </row>
    <row r="74" spans="1:13" ht="12.75" customHeight="1">
      <c r="A74" s="4"/>
      <c r="B74" s="5"/>
      <c r="C74" s="5"/>
      <c r="D74" s="5"/>
      <c r="E74" s="349">
        <v>38047</v>
      </c>
      <c r="F74" s="352">
        <v>150.21</v>
      </c>
      <c r="G74" s="351">
        <v>111.795530017321</v>
      </c>
      <c r="H74" s="5"/>
      <c r="I74" s="353"/>
      <c r="J74" s="354"/>
      <c r="K74" s="5"/>
      <c r="L74" s="5"/>
      <c r="M74" s="5"/>
    </row>
    <row r="75" spans="1:13" ht="12.75" customHeight="1">
      <c r="A75" s="4"/>
      <c r="B75" s="5"/>
      <c r="C75" s="5"/>
      <c r="D75" s="5"/>
      <c r="E75" s="349">
        <v>38078</v>
      </c>
      <c r="F75" s="352">
        <v>150.9</v>
      </c>
      <c r="G75" s="351">
        <v>102.848902694209</v>
      </c>
      <c r="H75" s="5"/>
      <c r="I75" s="5"/>
      <c r="J75" s="5"/>
      <c r="K75" s="5"/>
      <c r="L75" s="5"/>
      <c r="M75" s="5"/>
    </row>
    <row r="76" spans="1:13" ht="13.5" customHeight="1">
      <c r="A76" s="4"/>
      <c r="B76" s="5"/>
      <c r="C76" s="5"/>
      <c r="D76" s="5"/>
      <c r="E76" s="355">
        <v>38108</v>
      </c>
      <c r="F76" s="356">
        <v>151.47</v>
      </c>
      <c r="G76" s="357">
        <v>108.370847150659</v>
      </c>
      <c r="H76" s="5"/>
      <c r="I76" s="5"/>
      <c r="J76" s="5"/>
      <c r="K76" s="5"/>
      <c r="L76" s="5"/>
      <c r="M76" s="5"/>
    </row>
    <row r="77" spans="1:13" ht="12.75" customHeight="1">
      <c r="A77" s="4"/>
      <c r="B77" s="5"/>
      <c r="C77" s="5"/>
      <c r="D77" s="5"/>
      <c r="E77" s="59" t="s">
        <v>19</v>
      </c>
      <c r="F77" s="61"/>
      <c r="G77" s="61"/>
      <c r="H77" s="5"/>
      <c r="I77" s="5"/>
      <c r="J77" s="5"/>
      <c r="K77" s="5"/>
      <c r="L77" s="5"/>
      <c r="M77" s="5"/>
    </row>
    <row r="78" spans="1:13" ht="12.75" customHeight="1">
      <c r="A78" s="4"/>
      <c r="B78" s="5"/>
      <c r="C78" s="5"/>
      <c r="D78" s="5"/>
      <c r="E78" s="5"/>
      <c r="F78" s="5"/>
      <c r="G78" s="5"/>
      <c r="H78" s="5"/>
      <c r="I78" s="5"/>
      <c r="J78" s="5"/>
      <c r="K78" s="5"/>
      <c r="L78" s="5"/>
      <c r="M78" s="5"/>
    </row>
    <row r="79" spans="1:13" ht="12.75" customHeight="1">
      <c r="A79" s="4"/>
      <c r="B79" s="5"/>
      <c r="C79" s="5"/>
      <c r="D79" s="5"/>
      <c r="E79" s="5"/>
      <c r="F79" s="5"/>
      <c r="G79" s="5"/>
      <c r="H79" s="5"/>
      <c r="I79" s="5"/>
      <c r="J79" s="5"/>
      <c r="K79" s="5"/>
      <c r="L79" s="5"/>
      <c r="M79" s="5"/>
    </row>
    <row r="80" spans="1:13" s="417" customFormat="1" ht="15.75" customHeight="1">
      <c r="A80" s="4"/>
      <c r="B80" s="438" t="s">
        <v>149</v>
      </c>
      <c r="C80" s="438"/>
      <c r="D80" s="438"/>
      <c r="E80" s="438"/>
      <c r="F80" s="438"/>
      <c r="G80" s="438"/>
      <c r="H80" s="439" t="s">
        <v>9</v>
      </c>
      <c r="I80" s="439"/>
      <c r="J80" s="439"/>
      <c r="K80" s="439"/>
      <c r="L80" s="439"/>
      <c r="M80" s="412"/>
    </row>
    <row r="81" s="417" customFormat="1" ht="12.75" customHeight="1"/>
  </sheetData>
  <mergeCells count="11">
    <mergeCell ref="B6:M6"/>
    <mergeCell ref="B9:M9"/>
    <mergeCell ref="B38:M40"/>
    <mergeCell ref="B11:M17"/>
    <mergeCell ref="B47:M55"/>
    <mergeCell ref="E56:G56"/>
    <mergeCell ref="E57:G57"/>
    <mergeCell ref="B19:M28"/>
    <mergeCell ref="B30:M36"/>
    <mergeCell ref="B80:G80"/>
    <mergeCell ref="H80:L80"/>
  </mergeCells>
  <hyperlinks>
    <hyperlink ref="M4" location="Índice!A1" display="Volver al índice" xr:uid="{00000000-0004-0000-1100-000000000000}"/>
  </hyperlinks>
  <pageMargins left="0.25" right="0.25" top="0.5" bottom="0.5" header="0.5" footer="0.5"/>
  <pageSetup scale="50" orientation="portrait"/>
  <headerFooter>
    <oddFooter>&amp;C&amp;"Helvetica Neue,Regular"&amp;12&amp;K000000&amp;P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73"/>
  <sheetViews>
    <sheetView showGridLines="0" workbookViewId="0">
      <selection activeCell="N22" sqref="N22"/>
    </sheetView>
  </sheetViews>
  <sheetFormatPr baseColWidth="10" defaultColWidth="9.140625" defaultRowHeight="12.75" customHeight="1"/>
  <cols>
    <col min="1" max="1" width="9.140625" style="1" customWidth="1"/>
    <col min="2" max="2" width="4.42578125" style="1" customWidth="1"/>
    <col min="3" max="10" width="10.5703125" style="1" customWidth="1"/>
    <col min="11" max="11" width="10.5703125" style="417" customWidth="1"/>
    <col min="12" max="12" width="9.140625" style="417" customWidth="1"/>
    <col min="13" max="16384" width="9.140625" style="1"/>
  </cols>
  <sheetData>
    <row r="1" spans="1:11" ht="13.7" customHeight="1">
      <c r="A1" s="403"/>
      <c r="B1" s="3"/>
      <c r="C1" s="3"/>
      <c r="D1" s="3"/>
      <c r="E1" s="3"/>
      <c r="F1" s="3"/>
      <c r="G1" s="3"/>
      <c r="H1" s="3"/>
      <c r="I1" s="3"/>
      <c r="J1" s="3"/>
      <c r="K1" s="3"/>
    </row>
    <row r="2" spans="1:11" ht="13.7" customHeight="1">
      <c r="A2" s="4"/>
      <c r="B2" s="8"/>
      <c r="C2" s="8"/>
      <c r="D2" s="8"/>
      <c r="E2" s="8"/>
      <c r="F2" s="8"/>
      <c r="G2" s="8"/>
      <c r="H2" s="8"/>
      <c r="I2" s="8"/>
      <c r="J2" s="8"/>
      <c r="K2" s="7" t="s">
        <v>1</v>
      </c>
    </row>
    <row r="3" spans="1:11" ht="13.7" customHeight="1">
      <c r="A3" s="4"/>
      <c r="B3" s="5"/>
      <c r="C3" s="5"/>
      <c r="D3" s="5"/>
      <c r="E3" s="5"/>
      <c r="F3" s="5"/>
      <c r="G3" s="5"/>
      <c r="H3" s="5"/>
      <c r="I3" s="5"/>
      <c r="J3" s="5"/>
      <c r="K3" s="5"/>
    </row>
    <row r="4" spans="1:11" ht="13.7" customHeight="1">
      <c r="A4" s="4"/>
      <c r="B4" s="410" t="s">
        <v>243</v>
      </c>
      <c r="C4" s="5"/>
      <c r="D4" s="5"/>
      <c r="E4" s="5"/>
      <c r="F4" s="5"/>
      <c r="G4" s="5"/>
      <c r="H4" s="5"/>
      <c r="I4" s="5"/>
      <c r="J4" s="28"/>
      <c r="K4" s="411" t="s">
        <v>233</v>
      </c>
    </row>
    <row r="5" spans="1:11" ht="13.7" customHeight="1">
      <c r="A5" s="4"/>
      <c r="B5" s="5"/>
      <c r="C5" s="5"/>
      <c r="D5" s="5"/>
      <c r="E5" s="5"/>
      <c r="F5" s="5"/>
      <c r="G5" s="5"/>
      <c r="H5" s="5"/>
      <c r="I5" s="5"/>
      <c r="J5" s="5"/>
      <c r="K5" s="5"/>
    </row>
    <row r="6" spans="1:11" ht="18.600000000000001" customHeight="1">
      <c r="A6" s="4"/>
      <c r="B6" s="438" t="s">
        <v>150</v>
      </c>
      <c r="C6" s="438"/>
      <c r="D6" s="438"/>
      <c r="E6" s="438"/>
      <c r="F6" s="438"/>
      <c r="G6" s="438"/>
      <c r="H6" s="438"/>
      <c r="I6" s="438"/>
      <c r="J6" s="438"/>
      <c r="K6" s="438"/>
    </row>
    <row r="7" spans="1:11" ht="13.7" customHeight="1">
      <c r="A7" s="4"/>
      <c r="B7" s="5"/>
      <c r="C7" s="5"/>
      <c r="D7" s="5"/>
      <c r="E7" s="5"/>
      <c r="F7" s="5"/>
      <c r="G7" s="358"/>
      <c r="H7" s="358"/>
      <c r="I7" s="5"/>
      <c r="J7" s="5"/>
      <c r="K7" s="5"/>
    </row>
    <row r="8" spans="1:11" ht="12" customHeight="1">
      <c r="A8" s="4"/>
      <c r="B8" s="543" t="s">
        <v>151</v>
      </c>
      <c r="C8" s="544"/>
      <c r="D8" s="544"/>
      <c r="E8" s="544"/>
      <c r="F8" s="544"/>
      <c r="G8" s="544"/>
      <c r="H8" s="544"/>
      <c r="I8" s="544"/>
      <c r="J8" s="544"/>
      <c r="K8" s="544"/>
    </row>
    <row r="9" spans="1:11" ht="12" customHeight="1">
      <c r="A9" s="4"/>
      <c r="B9" s="83"/>
      <c r="C9" s="83"/>
      <c r="D9" s="359"/>
      <c r="E9" s="359"/>
      <c r="F9" s="359"/>
      <c r="G9" s="359"/>
      <c r="H9" s="359"/>
      <c r="I9" s="359"/>
      <c r="J9" s="359"/>
      <c r="K9" s="359"/>
    </row>
    <row r="10" spans="1:11" ht="12" customHeight="1">
      <c r="A10" s="4"/>
      <c r="B10" s="545" t="s">
        <v>152</v>
      </c>
      <c r="C10" s="546"/>
      <c r="D10" s="546"/>
      <c r="E10" s="546"/>
      <c r="F10" s="546"/>
      <c r="G10" s="546"/>
      <c r="H10" s="546"/>
      <c r="I10" s="546"/>
      <c r="J10" s="546"/>
      <c r="K10" s="546"/>
    </row>
    <row r="11" spans="1:11" ht="12" customHeight="1">
      <c r="A11" s="4"/>
      <c r="B11" s="546"/>
      <c r="C11" s="546"/>
      <c r="D11" s="546"/>
      <c r="E11" s="546"/>
      <c r="F11" s="546"/>
      <c r="G11" s="546"/>
      <c r="H11" s="546"/>
      <c r="I11" s="546"/>
      <c r="J11" s="546"/>
      <c r="K11" s="546"/>
    </row>
    <row r="12" spans="1:11" ht="12" customHeight="1">
      <c r="A12" s="4"/>
      <c r="B12" s="549" t="s">
        <v>153</v>
      </c>
      <c r="C12" s="550"/>
      <c r="D12" s="550"/>
      <c r="E12" s="550"/>
      <c r="F12" s="550"/>
      <c r="G12" s="550"/>
      <c r="H12" s="550"/>
      <c r="I12" s="550"/>
      <c r="J12" s="550"/>
      <c r="K12" s="550"/>
    </row>
    <row r="13" spans="1:11" ht="12" customHeight="1">
      <c r="A13" s="4"/>
      <c r="B13" s="550"/>
      <c r="C13" s="550"/>
      <c r="D13" s="550"/>
      <c r="E13" s="550"/>
      <c r="F13" s="550"/>
      <c r="G13" s="550"/>
      <c r="H13" s="550"/>
      <c r="I13" s="550"/>
      <c r="J13" s="550"/>
      <c r="K13" s="550"/>
    </row>
    <row r="14" spans="1:11" ht="12" customHeight="1">
      <c r="A14" s="4"/>
      <c r="B14" s="545" t="s">
        <v>154</v>
      </c>
      <c r="C14" s="546"/>
      <c r="D14" s="546"/>
      <c r="E14" s="546"/>
      <c r="F14" s="546"/>
      <c r="G14" s="546"/>
      <c r="H14" s="546"/>
      <c r="I14" s="546"/>
      <c r="J14" s="546"/>
      <c r="K14" s="546"/>
    </row>
    <row r="15" spans="1:11" ht="12" customHeight="1">
      <c r="A15" s="4"/>
      <c r="B15" s="546"/>
      <c r="C15" s="546"/>
      <c r="D15" s="546"/>
      <c r="E15" s="546"/>
      <c r="F15" s="546"/>
      <c r="G15" s="546"/>
      <c r="H15" s="546"/>
      <c r="I15" s="546"/>
      <c r="J15" s="546"/>
      <c r="K15" s="546"/>
    </row>
    <row r="16" spans="1:11" ht="12" customHeight="1">
      <c r="A16" s="4"/>
      <c r="B16" s="545" t="s">
        <v>155</v>
      </c>
      <c r="C16" s="546"/>
      <c r="D16" s="546"/>
      <c r="E16" s="546"/>
      <c r="F16" s="546"/>
      <c r="G16" s="546"/>
      <c r="H16" s="546"/>
      <c r="I16" s="546"/>
      <c r="J16" s="546"/>
      <c r="K16" s="546"/>
    </row>
    <row r="17" spans="1:11" ht="12" customHeight="1">
      <c r="A17" s="4"/>
      <c r="B17" s="546"/>
      <c r="C17" s="546"/>
      <c r="D17" s="546"/>
      <c r="E17" s="546"/>
      <c r="F17" s="546"/>
      <c r="G17" s="546"/>
      <c r="H17" s="546"/>
      <c r="I17" s="546"/>
      <c r="J17" s="546"/>
      <c r="K17" s="546"/>
    </row>
    <row r="18" spans="1:11" ht="12" customHeight="1">
      <c r="A18" s="4"/>
      <c r="B18" s="546"/>
      <c r="C18" s="546"/>
      <c r="D18" s="546"/>
      <c r="E18" s="546"/>
      <c r="F18" s="546"/>
      <c r="G18" s="546"/>
      <c r="H18" s="546"/>
      <c r="I18" s="546"/>
      <c r="J18" s="546"/>
      <c r="K18" s="546"/>
    </row>
    <row r="19" spans="1:11" ht="12" customHeight="1">
      <c r="A19" s="4"/>
      <c r="B19" s="545" t="s">
        <v>245</v>
      </c>
      <c r="C19" s="546"/>
      <c r="D19" s="546"/>
      <c r="E19" s="546"/>
      <c r="F19" s="546"/>
      <c r="G19" s="546"/>
      <c r="H19" s="546"/>
      <c r="I19" s="546"/>
      <c r="J19" s="546"/>
      <c r="K19" s="546"/>
    </row>
    <row r="20" spans="1:11" ht="12" customHeight="1">
      <c r="A20" s="4"/>
      <c r="B20" s="546"/>
      <c r="C20" s="546"/>
      <c r="D20" s="546"/>
      <c r="E20" s="546"/>
      <c r="F20" s="546"/>
      <c r="G20" s="546"/>
      <c r="H20" s="546"/>
      <c r="I20" s="546"/>
      <c r="J20" s="546"/>
      <c r="K20" s="546"/>
    </row>
    <row r="21" spans="1:11" ht="12" customHeight="1">
      <c r="A21" s="4"/>
      <c r="B21" s="546"/>
      <c r="C21" s="546"/>
      <c r="D21" s="546"/>
      <c r="E21" s="546"/>
      <c r="F21" s="546"/>
      <c r="G21" s="546"/>
      <c r="H21" s="546"/>
      <c r="I21" s="546"/>
      <c r="J21" s="546"/>
      <c r="K21" s="546"/>
    </row>
    <row r="22" spans="1:11" ht="12" customHeight="1">
      <c r="A22" s="4"/>
      <c r="B22" s="545" t="s">
        <v>156</v>
      </c>
      <c r="C22" s="546"/>
      <c r="D22" s="546"/>
      <c r="E22" s="546"/>
      <c r="F22" s="546"/>
      <c r="G22" s="546"/>
      <c r="H22" s="546"/>
      <c r="I22" s="546"/>
      <c r="J22" s="546"/>
      <c r="K22" s="546"/>
    </row>
    <row r="23" spans="1:11" ht="12" customHeight="1">
      <c r="A23" s="4"/>
      <c r="B23" s="546"/>
      <c r="C23" s="546"/>
      <c r="D23" s="546"/>
      <c r="E23" s="546"/>
      <c r="F23" s="546"/>
      <c r="G23" s="546"/>
      <c r="H23" s="546"/>
      <c r="I23" s="546"/>
      <c r="J23" s="546"/>
      <c r="K23" s="546"/>
    </row>
    <row r="24" spans="1:11" ht="12" customHeight="1">
      <c r="A24" s="4"/>
      <c r="B24" s="546"/>
      <c r="C24" s="546"/>
      <c r="D24" s="546"/>
      <c r="E24" s="546"/>
      <c r="F24" s="546"/>
      <c r="G24" s="546"/>
      <c r="H24" s="546"/>
      <c r="I24" s="546"/>
      <c r="J24" s="546"/>
      <c r="K24" s="546"/>
    </row>
    <row r="25" spans="1:11" ht="12" customHeight="1">
      <c r="A25" s="4"/>
      <c r="B25" s="545" t="s">
        <v>244</v>
      </c>
      <c r="C25" s="546"/>
      <c r="D25" s="546"/>
      <c r="E25" s="546"/>
      <c r="F25" s="546"/>
      <c r="G25" s="546"/>
      <c r="H25" s="546"/>
      <c r="I25" s="546"/>
      <c r="J25" s="546"/>
      <c r="K25" s="546"/>
    </row>
    <row r="26" spans="1:11" ht="12" customHeight="1">
      <c r="A26" s="4"/>
      <c r="B26" s="546"/>
      <c r="C26" s="546"/>
      <c r="D26" s="546"/>
      <c r="E26" s="546"/>
      <c r="F26" s="546"/>
      <c r="G26" s="546"/>
      <c r="H26" s="546"/>
      <c r="I26" s="546"/>
      <c r="J26" s="546"/>
      <c r="K26" s="546"/>
    </row>
    <row r="27" spans="1:11" ht="12" customHeight="1">
      <c r="A27" s="4"/>
      <c r="B27" s="546"/>
      <c r="C27" s="546"/>
      <c r="D27" s="546"/>
      <c r="E27" s="546"/>
      <c r="F27" s="546"/>
      <c r="G27" s="546"/>
      <c r="H27" s="546"/>
      <c r="I27" s="546"/>
      <c r="J27" s="546"/>
      <c r="K27" s="546"/>
    </row>
    <row r="28" spans="1:11" ht="12" customHeight="1">
      <c r="A28" s="4"/>
      <c r="B28" s="545" t="s">
        <v>157</v>
      </c>
      <c r="C28" s="546"/>
      <c r="D28" s="546"/>
      <c r="E28" s="546"/>
      <c r="F28" s="546"/>
      <c r="G28" s="546"/>
      <c r="H28" s="546"/>
      <c r="I28" s="546"/>
      <c r="J28" s="546"/>
      <c r="K28" s="546"/>
    </row>
    <row r="29" spans="1:11" ht="12" customHeight="1">
      <c r="A29" s="4"/>
      <c r="B29" s="546"/>
      <c r="C29" s="546"/>
      <c r="D29" s="546"/>
      <c r="E29" s="546"/>
      <c r="F29" s="546"/>
      <c r="G29" s="546"/>
      <c r="H29" s="546"/>
      <c r="I29" s="546"/>
      <c r="J29" s="546"/>
      <c r="K29" s="546"/>
    </row>
    <row r="30" spans="1:11" ht="12" customHeight="1">
      <c r="A30" s="4"/>
      <c r="B30" s="545" t="s">
        <v>158</v>
      </c>
      <c r="C30" s="546"/>
      <c r="D30" s="546"/>
      <c r="E30" s="546"/>
      <c r="F30" s="546"/>
      <c r="G30" s="546"/>
      <c r="H30" s="546"/>
      <c r="I30" s="546"/>
      <c r="J30" s="546"/>
      <c r="K30" s="546"/>
    </row>
    <row r="31" spans="1:11" ht="12" customHeight="1">
      <c r="A31" s="4"/>
      <c r="B31" s="546"/>
      <c r="C31" s="546"/>
      <c r="D31" s="546"/>
      <c r="E31" s="546"/>
      <c r="F31" s="546"/>
      <c r="G31" s="546"/>
      <c r="H31" s="546"/>
      <c r="I31" s="546"/>
      <c r="J31" s="546"/>
      <c r="K31" s="546"/>
    </row>
    <row r="32" spans="1:11" ht="12" customHeight="1">
      <c r="A32" s="4"/>
      <c r="B32" s="546"/>
      <c r="C32" s="546"/>
      <c r="D32" s="546"/>
      <c r="E32" s="546"/>
      <c r="F32" s="546"/>
      <c r="G32" s="546"/>
      <c r="H32" s="546"/>
      <c r="I32" s="546"/>
      <c r="J32" s="546"/>
      <c r="K32" s="546"/>
    </row>
    <row r="33" spans="1:11" ht="12" customHeight="1">
      <c r="A33" s="4"/>
      <c r="B33" s="545" t="s">
        <v>159</v>
      </c>
      <c r="C33" s="546"/>
      <c r="D33" s="546"/>
      <c r="E33" s="546"/>
      <c r="F33" s="546"/>
      <c r="G33" s="546"/>
      <c r="H33" s="546"/>
      <c r="I33" s="546"/>
      <c r="J33" s="546"/>
      <c r="K33" s="546"/>
    </row>
    <row r="34" spans="1:11" ht="12" customHeight="1">
      <c r="A34" s="4"/>
      <c r="B34" s="546"/>
      <c r="C34" s="546"/>
      <c r="D34" s="546"/>
      <c r="E34" s="546"/>
      <c r="F34" s="546"/>
      <c r="G34" s="546"/>
      <c r="H34" s="546"/>
      <c r="I34" s="546"/>
      <c r="J34" s="546"/>
      <c r="K34" s="546"/>
    </row>
    <row r="35" spans="1:11" ht="12" customHeight="1">
      <c r="A35" s="4"/>
      <c r="B35" s="546"/>
      <c r="C35" s="546"/>
      <c r="D35" s="546"/>
      <c r="E35" s="546"/>
      <c r="F35" s="546"/>
      <c r="G35" s="546"/>
      <c r="H35" s="546"/>
      <c r="I35" s="546"/>
      <c r="J35" s="546"/>
      <c r="K35" s="546"/>
    </row>
    <row r="36" spans="1:11" ht="12" customHeight="1">
      <c r="A36" s="4"/>
      <c r="B36" s="545" t="s">
        <v>160</v>
      </c>
      <c r="C36" s="546"/>
      <c r="D36" s="546"/>
      <c r="E36" s="546"/>
      <c r="F36" s="546"/>
      <c r="G36" s="546"/>
      <c r="H36" s="546"/>
      <c r="I36" s="546"/>
      <c r="J36" s="546"/>
      <c r="K36" s="546"/>
    </row>
    <row r="37" spans="1:11" ht="12" customHeight="1">
      <c r="A37" s="4"/>
      <c r="B37" s="546"/>
      <c r="C37" s="546"/>
      <c r="D37" s="546"/>
      <c r="E37" s="546"/>
      <c r="F37" s="546"/>
      <c r="G37" s="546"/>
      <c r="H37" s="546"/>
      <c r="I37" s="546"/>
      <c r="J37" s="546"/>
      <c r="K37" s="546"/>
    </row>
    <row r="38" spans="1:11" ht="12" customHeight="1">
      <c r="A38" s="4"/>
      <c r="B38" s="360"/>
      <c r="C38" s="83"/>
      <c r="D38" s="359"/>
      <c r="E38" s="359"/>
      <c r="F38" s="359"/>
      <c r="G38" s="359"/>
      <c r="H38" s="359"/>
      <c r="I38" s="359"/>
      <c r="J38" s="359"/>
      <c r="K38" s="359"/>
    </row>
    <row r="39" spans="1:11" ht="12" customHeight="1">
      <c r="A39" s="4"/>
      <c r="B39" s="361" t="s">
        <v>161</v>
      </c>
      <c r="C39" s="173"/>
      <c r="D39" s="173"/>
      <c r="E39" s="173"/>
      <c r="F39" s="173"/>
      <c r="G39" s="173"/>
      <c r="H39" s="173"/>
      <c r="I39" s="173"/>
      <c r="J39" s="173"/>
      <c r="K39" s="173"/>
    </row>
    <row r="40" spans="1:11" ht="12" customHeight="1">
      <c r="A40" s="4"/>
      <c r="B40" s="173"/>
      <c r="C40" s="173"/>
      <c r="D40" s="173"/>
      <c r="E40" s="173"/>
      <c r="F40" s="173"/>
      <c r="G40" s="173"/>
      <c r="H40" s="173"/>
      <c r="I40" s="173"/>
      <c r="J40" s="173"/>
      <c r="K40" s="173"/>
    </row>
    <row r="41" spans="1:11" ht="12" customHeight="1">
      <c r="A41" s="4"/>
      <c r="B41" s="547" t="s">
        <v>162</v>
      </c>
      <c r="C41" s="548"/>
      <c r="D41" s="548"/>
      <c r="E41" s="548"/>
      <c r="F41" s="548"/>
      <c r="G41" s="548"/>
      <c r="H41" s="548"/>
      <c r="I41" s="548"/>
      <c r="J41" s="548"/>
      <c r="K41" s="548"/>
    </row>
    <row r="42" spans="1:11" ht="12" customHeight="1">
      <c r="A42" s="4"/>
      <c r="B42" s="548"/>
      <c r="C42" s="548"/>
      <c r="D42" s="548"/>
      <c r="E42" s="548"/>
      <c r="F42" s="548"/>
      <c r="G42" s="548"/>
      <c r="H42" s="548"/>
      <c r="I42" s="548"/>
      <c r="J42" s="548"/>
      <c r="K42" s="548"/>
    </row>
    <row r="43" spans="1:11" ht="12" customHeight="1">
      <c r="A43" s="4"/>
      <c r="B43" s="363"/>
      <c r="C43" s="363"/>
      <c r="D43" s="363"/>
      <c r="E43" s="363"/>
      <c r="F43" s="363"/>
      <c r="G43" s="363"/>
      <c r="H43" s="363"/>
      <c r="I43" s="363"/>
      <c r="J43" s="363"/>
      <c r="K43" s="363"/>
    </row>
    <row r="44" spans="1:11" ht="12" customHeight="1">
      <c r="A44" s="4"/>
      <c r="B44" s="545" t="s">
        <v>163</v>
      </c>
      <c r="C44" s="546"/>
      <c r="D44" s="546"/>
      <c r="E44" s="546"/>
      <c r="F44" s="546"/>
      <c r="G44" s="546"/>
      <c r="H44" s="546"/>
      <c r="I44" s="546"/>
      <c r="J44" s="546"/>
      <c r="K44" s="546"/>
    </row>
    <row r="45" spans="1:11" ht="12" customHeight="1">
      <c r="A45" s="4"/>
      <c r="B45" s="546"/>
      <c r="C45" s="546"/>
      <c r="D45" s="546"/>
      <c r="E45" s="546"/>
      <c r="F45" s="546"/>
      <c r="G45" s="546"/>
      <c r="H45" s="546"/>
      <c r="I45" s="546"/>
      <c r="J45" s="546"/>
      <c r="K45" s="546"/>
    </row>
    <row r="46" spans="1:11" ht="12" customHeight="1">
      <c r="A46" s="4"/>
      <c r="B46" s="546"/>
      <c r="C46" s="546"/>
      <c r="D46" s="546"/>
      <c r="E46" s="546"/>
      <c r="F46" s="546"/>
      <c r="G46" s="546"/>
      <c r="H46" s="546"/>
      <c r="I46" s="546"/>
      <c r="J46" s="546"/>
      <c r="K46" s="546"/>
    </row>
    <row r="47" spans="1:11" ht="12" customHeight="1">
      <c r="A47" s="4"/>
      <c r="B47" s="546"/>
      <c r="C47" s="546"/>
      <c r="D47" s="546"/>
      <c r="E47" s="546"/>
      <c r="F47" s="546"/>
      <c r="G47" s="546"/>
      <c r="H47" s="546"/>
      <c r="I47" s="546"/>
      <c r="J47" s="546"/>
      <c r="K47" s="546"/>
    </row>
    <row r="48" spans="1:11" ht="12" customHeight="1">
      <c r="A48" s="4"/>
      <c r="B48" s="546"/>
      <c r="C48" s="546"/>
      <c r="D48" s="546"/>
      <c r="E48" s="546"/>
      <c r="F48" s="546"/>
      <c r="G48" s="546"/>
      <c r="H48" s="546"/>
      <c r="I48" s="546"/>
      <c r="J48" s="546"/>
      <c r="K48" s="546"/>
    </row>
    <row r="49" spans="1:11" ht="12" customHeight="1">
      <c r="A49" s="4"/>
      <c r="B49" s="546"/>
      <c r="C49" s="546"/>
      <c r="D49" s="546"/>
      <c r="E49" s="546"/>
      <c r="F49" s="546"/>
      <c r="G49" s="546"/>
      <c r="H49" s="546"/>
      <c r="I49" s="546"/>
      <c r="J49" s="546"/>
      <c r="K49" s="546"/>
    </row>
    <row r="50" spans="1:11" ht="12" customHeight="1">
      <c r="A50" s="4"/>
      <c r="B50" s="546"/>
      <c r="C50" s="546"/>
      <c r="D50" s="546"/>
      <c r="E50" s="546"/>
      <c r="F50" s="546"/>
      <c r="G50" s="546"/>
      <c r="H50" s="546"/>
      <c r="I50" s="546"/>
      <c r="J50" s="546"/>
      <c r="K50" s="546"/>
    </row>
    <row r="51" spans="1:11" ht="12" customHeight="1">
      <c r="A51" s="4"/>
      <c r="B51" s="546"/>
      <c r="C51" s="546"/>
      <c r="D51" s="546"/>
      <c r="E51" s="546"/>
      <c r="F51" s="546"/>
      <c r="G51" s="546"/>
      <c r="H51" s="546"/>
      <c r="I51" s="546"/>
      <c r="J51" s="546"/>
      <c r="K51" s="546"/>
    </row>
    <row r="52" spans="1:11" ht="12" customHeight="1">
      <c r="A52" s="4"/>
      <c r="B52" s="546"/>
      <c r="C52" s="546"/>
      <c r="D52" s="546"/>
      <c r="E52" s="546"/>
      <c r="F52" s="546"/>
      <c r="G52" s="546"/>
      <c r="H52" s="546"/>
      <c r="I52" s="546"/>
      <c r="J52" s="546"/>
      <c r="K52" s="546"/>
    </row>
    <row r="53" spans="1:11" ht="12" customHeight="1">
      <c r="A53" s="4"/>
      <c r="B53" s="549" t="s">
        <v>164</v>
      </c>
      <c r="C53" s="550"/>
      <c r="D53" s="550"/>
      <c r="E53" s="550"/>
      <c r="F53" s="550"/>
      <c r="G53" s="550"/>
      <c r="H53" s="550"/>
      <c r="I53" s="550"/>
      <c r="J53" s="550"/>
      <c r="K53" s="550"/>
    </row>
    <row r="54" spans="1:11" ht="12" customHeight="1">
      <c r="A54" s="4"/>
      <c r="B54" s="550"/>
      <c r="C54" s="550"/>
      <c r="D54" s="550"/>
      <c r="E54" s="550"/>
      <c r="F54" s="550"/>
      <c r="G54" s="550"/>
      <c r="H54" s="550"/>
      <c r="I54" s="550"/>
      <c r="J54" s="550"/>
      <c r="K54" s="550"/>
    </row>
    <row r="55" spans="1:11" ht="12" customHeight="1">
      <c r="A55" s="4"/>
      <c r="B55" s="550"/>
      <c r="C55" s="550"/>
      <c r="D55" s="550"/>
      <c r="E55" s="550"/>
      <c r="F55" s="550"/>
      <c r="G55" s="550"/>
      <c r="H55" s="550"/>
      <c r="I55" s="550"/>
      <c r="J55" s="550"/>
      <c r="K55" s="550"/>
    </row>
    <row r="56" spans="1:11" ht="12" customHeight="1">
      <c r="A56" s="4"/>
      <c r="B56" s="550"/>
      <c r="C56" s="550"/>
      <c r="D56" s="550"/>
      <c r="E56" s="550"/>
      <c r="F56" s="550"/>
      <c r="G56" s="550"/>
      <c r="H56" s="550"/>
      <c r="I56" s="550"/>
      <c r="J56" s="550"/>
      <c r="K56" s="550"/>
    </row>
    <row r="57" spans="1:11" ht="12" customHeight="1">
      <c r="A57" s="4"/>
      <c r="B57" s="83"/>
      <c r="C57" s="83"/>
      <c r="D57" s="359"/>
      <c r="E57" s="359"/>
      <c r="F57" s="359"/>
      <c r="G57" s="359"/>
      <c r="H57" s="359"/>
      <c r="I57" s="359"/>
      <c r="J57" s="359"/>
      <c r="K57" s="359"/>
    </row>
    <row r="58" spans="1:11" ht="12" customHeight="1">
      <c r="A58" s="4"/>
      <c r="B58" s="547" t="s">
        <v>165</v>
      </c>
      <c r="C58" s="548"/>
      <c r="D58" s="548"/>
      <c r="E58" s="548"/>
      <c r="F58" s="548"/>
      <c r="G58" s="548"/>
      <c r="H58" s="548"/>
      <c r="I58" s="548"/>
      <c r="J58" s="548"/>
      <c r="K58" s="548"/>
    </row>
    <row r="59" spans="1:11" ht="12" customHeight="1">
      <c r="A59" s="4"/>
      <c r="B59" s="548"/>
      <c r="C59" s="548"/>
      <c r="D59" s="548"/>
      <c r="E59" s="548"/>
      <c r="F59" s="548"/>
      <c r="G59" s="548"/>
      <c r="H59" s="548"/>
      <c r="I59" s="548"/>
      <c r="J59" s="548"/>
      <c r="K59" s="548"/>
    </row>
    <row r="60" spans="1:11" ht="12" customHeight="1">
      <c r="A60" s="4"/>
      <c r="B60" s="362"/>
      <c r="C60" s="362"/>
      <c r="D60" s="362"/>
      <c r="E60" s="362"/>
      <c r="F60" s="362"/>
      <c r="G60" s="362"/>
      <c r="H60" s="362"/>
      <c r="I60" s="362"/>
      <c r="J60" s="362"/>
      <c r="K60" s="362"/>
    </row>
    <row r="61" spans="1:11" ht="12" customHeight="1">
      <c r="A61" s="4"/>
      <c r="B61" s="230"/>
      <c r="C61" s="230"/>
      <c r="D61" s="230"/>
      <c r="E61" s="230"/>
      <c r="F61" s="230"/>
      <c r="G61" s="230"/>
      <c r="H61" s="230"/>
      <c r="I61" s="230"/>
      <c r="J61" s="230"/>
      <c r="K61" s="230"/>
    </row>
    <row r="62" spans="1:11" ht="17.45" customHeight="1">
      <c r="A62" s="4"/>
      <c r="B62" s="438" t="s">
        <v>8</v>
      </c>
      <c r="C62" s="438"/>
      <c r="D62" s="438"/>
      <c r="E62" s="438"/>
      <c r="F62" s="438"/>
      <c r="G62" s="439" t="s">
        <v>9</v>
      </c>
      <c r="H62" s="439"/>
      <c r="I62" s="439"/>
      <c r="J62" s="439"/>
      <c r="K62" s="439"/>
    </row>
    <row r="63" spans="1:11" ht="13.7" customHeight="1">
      <c r="A63" s="4"/>
      <c r="B63" s="5"/>
      <c r="C63" s="5"/>
      <c r="D63" s="5"/>
      <c r="E63" s="5"/>
      <c r="F63" s="5"/>
      <c r="G63" s="5"/>
      <c r="H63" s="5"/>
      <c r="I63" s="5"/>
      <c r="J63" s="5"/>
      <c r="K63" s="5"/>
    </row>
    <row r="64" spans="1:11" ht="13.7" customHeight="1">
      <c r="A64" s="4"/>
      <c r="B64" s="5"/>
      <c r="C64" s="5"/>
      <c r="D64" s="5"/>
      <c r="E64" s="5"/>
      <c r="F64" s="5"/>
      <c r="G64" s="5"/>
      <c r="H64" s="5"/>
      <c r="I64" s="5"/>
      <c r="J64" s="5"/>
      <c r="K64" s="5"/>
    </row>
    <row r="65" spans="1:11" ht="13.7" customHeight="1">
      <c r="A65" s="4"/>
      <c r="B65" s="5"/>
      <c r="C65" s="5"/>
      <c r="D65" s="5"/>
      <c r="E65" s="5"/>
      <c r="F65" s="5"/>
      <c r="G65" s="5"/>
      <c r="H65" s="5"/>
      <c r="I65" s="5"/>
      <c r="J65" s="5"/>
      <c r="K65" s="5"/>
    </row>
    <row r="66" spans="1:11" ht="13.7" customHeight="1">
      <c r="A66" s="4"/>
      <c r="B66" s="5"/>
      <c r="C66" s="5"/>
      <c r="D66" s="5"/>
      <c r="E66" s="5"/>
      <c r="F66" s="5"/>
      <c r="G66" s="5"/>
      <c r="H66" s="5"/>
      <c r="I66" s="5"/>
      <c r="J66" s="5"/>
      <c r="K66" s="5"/>
    </row>
    <row r="67" spans="1:11" ht="13.7" customHeight="1">
      <c r="A67" s="4"/>
      <c r="B67" s="5"/>
      <c r="C67" s="5"/>
      <c r="D67" s="5"/>
      <c r="E67" s="5"/>
      <c r="F67" s="5"/>
      <c r="G67" s="5"/>
      <c r="H67" s="5"/>
      <c r="I67" s="5"/>
      <c r="J67" s="5"/>
      <c r="K67" s="5"/>
    </row>
    <row r="68" spans="1:11" ht="13.7" customHeight="1">
      <c r="A68" s="4"/>
      <c r="B68" s="5"/>
      <c r="C68" s="5"/>
      <c r="D68" s="5"/>
      <c r="E68" s="5"/>
      <c r="F68" s="5"/>
      <c r="G68" s="5"/>
      <c r="H68" s="5"/>
      <c r="I68" s="5"/>
      <c r="J68" s="5"/>
      <c r="K68" s="5"/>
    </row>
    <row r="69" spans="1:11" ht="13.7" customHeight="1">
      <c r="A69" s="4"/>
      <c r="B69" s="5"/>
      <c r="C69" s="5"/>
      <c r="D69" s="5"/>
      <c r="E69" s="5"/>
      <c r="F69" s="5"/>
      <c r="G69" s="5"/>
      <c r="H69" s="5"/>
      <c r="I69" s="5"/>
      <c r="J69" s="5"/>
      <c r="K69" s="5"/>
    </row>
    <row r="70" spans="1:11" ht="13.7" customHeight="1">
      <c r="A70" s="4"/>
      <c r="B70" s="5"/>
      <c r="C70" s="5"/>
      <c r="D70" s="5"/>
      <c r="E70" s="5"/>
      <c r="F70" s="5"/>
      <c r="G70" s="5"/>
      <c r="H70" s="5"/>
      <c r="I70" s="5"/>
      <c r="J70" s="5"/>
      <c r="K70" s="5"/>
    </row>
    <row r="71" spans="1:11" ht="13.7" customHeight="1">
      <c r="A71" s="4"/>
      <c r="B71" s="5"/>
      <c r="C71" s="5"/>
      <c r="D71" s="5"/>
      <c r="E71" s="5"/>
      <c r="F71" s="5"/>
      <c r="G71" s="5"/>
      <c r="H71" s="5"/>
      <c r="I71" s="5"/>
      <c r="J71" s="5"/>
      <c r="K71" s="5"/>
    </row>
    <row r="72" spans="1:11" s="417" customFormat="1" ht="13.7" customHeight="1">
      <c r="A72" s="4"/>
      <c r="B72" s="5"/>
      <c r="C72" s="5"/>
      <c r="D72" s="5"/>
      <c r="E72" s="5"/>
      <c r="F72" s="5"/>
      <c r="G72" s="5"/>
      <c r="H72" s="5"/>
      <c r="I72" s="5"/>
      <c r="J72" s="5"/>
      <c r="K72" s="5"/>
    </row>
    <row r="73" spans="1:11" s="417" customFormat="1" ht="12.75" customHeight="1"/>
  </sheetData>
  <mergeCells count="19">
    <mergeCell ref="B62:F62"/>
    <mergeCell ref="G62:K62"/>
    <mergeCell ref="B44:K52"/>
    <mergeCell ref="B53:K56"/>
    <mergeCell ref="B58:K59"/>
    <mergeCell ref="B6:K6"/>
    <mergeCell ref="B8:K8"/>
    <mergeCell ref="B16:K18"/>
    <mergeCell ref="B10:K11"/>
    <mergeCell ref="B41:K42"/>
    <mergeCell ref="B12:K13"/>
    <mergeCell ref="B36:K37"/>
    <mergeCell ref="B33:K35"/>
    <mergeCell ref="B14:K15"/>
    <mergeCell ref="B19:K21"/>
    <mergeCell ref="B22:K24"/>
    <mergeCell ref="B25:K27"/>
    <mergeCell ref="B28:K29"/>
    <mergeCell ref="B30:K32"/>
  </mergeCells>
  <hyperlinks>
    <hyperlink ref="B4" location="Ejercicios!A1" display="Volver a ejercicios" xr:uid="{00000000-0004-0000-1200-000000000000}"/>
    <hyperlink ref="K4" location="Índice!A1" display="Volver al índice" xr:uid="{00000000-0004-0000-1200-000001000000}"/>
  </hyperlinks>
  <pageMargins left="0.75" right="0.75" top="1" bottom="1" header="0.5" footer="0.5"/>
  <pageSetup scale="63" orientation="portrait"/>
  <headerFooter>
    <oddFooter>&amp;R&amp;"Arial,Regular"&amp;10&amp;K000000Fuentes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34"/>
  <sheetViews>
    <sheetView showGridLines="0" workbookViewId="0">
      <selection activeCell="Q8" sqref="Q8"/>
    </sheetView>
  </sheetViews>
  <sheetFormatPr baseColWidth="10" defaultColWidth="8.85546875" defaultRowHeight="16.5" customHeight="1"/>
  <cols>
    <col min="1" max="1" width="3.42578125" style="1" customWidth="1"/>
    <col min="2" max="2" width="5.85546875" style="1" customWidth="1"/>
    <col min="3" max="3" width="4.42578125" style="1" customWidth="1"/>
    <col min="4" max="4" width="13.140625" style="1" customWidth="1"/>
    <col min="5" max="6" width="12.42578125" style="1" customWidth="1"/>
    <col min="7" max="7" width="13.140625" style="1" customWidth="1"/>
    <col min="8" max="8" width="9.42578125" style="1" customWidth="1"/>
    <col min="9" max="9" width="16.5703125" style="1" customWidth="1"/>
    <col min="10" max="10" width="9.42578125" style="1" customWidth="1"/>
    <col min="11" max="11" width="10" style="1" customWidth="1"/>
    <col min="12" max="12" width="3.5703125" style="1" customWidth="1"/>
    <col min="13" max="13" width="4.5703125" style="417" customWidth="1"/>
    <col min="14" max="14" width="8.85546875" style="417" customWidth="1"/>
    <col min="15" max="16384" width="8.85546875" style="1"/>
  </cols>
  <sheetData>
    <row r="1" spans="1:13" ht="14.45" customHeight="1">
      <c r="A1" s="2"/>
      <c r="B1" s="24"/>
      <c r="C1" s="25"/>
      <c r="D1" s="3"/>
      <c r="E1" s="3"/>
      <c r="F1" s="3"/>
      <c r="G1" s="3"/>
      <c r="H1" s="3"/>
      <c r="I1" s="3"/>
      <c r="J1" s="3"/>
      <c r="K1" s="3"/>
      <c r="L1" s="3"/>
      <c r="M1" s="3"/>
    </row>
    <row r="2" spans="1:13" ht="13.7" customHeight="1">
      <c r="A2" s="4"/>
      <c r="B2" s="448"/>
      <c r="C2" s="448"/>
      <c r="D2" s="448"/>
      <c r="E2" s="5"/>
      <c r="F2" s="5"/>
      <c r="G2" s="8"/>
      <c r="H2" s="8"/>
      <c r="I2" s="8"/>
      <c r="J2" s="8"/>
      <c r="K2" s="8"/>
      <c r="L2" s="8"/>
      <c r="M2" s="7" t="s">
        <v>1</v>
      </c>
    </row>
    <row r="3" spans="1:13" ht="14.45" customHeight="1">
      <c r="A3" s="4"/>
      <c r="B3" s="26"/>
      <c r="C3" s="27"/>
      <c r="D3" s="5"/>
      <c r="E3" s="5"/>
      <c r="F3" s="5"/>
      <c r="G3" s="5"/>
      <c r="H3" s="5"/>
      <c r="I3" s="5"/>
      <c r="J3" s="5"/>
      <c r="K3" s="5"/>
      <c r="L3" s="5"/>
      <c r="M3" s="5"/>
    </row>
    <row r="4" spans="1:13" ht="14.45" customHeight="1">
      <c r="A4" s="4"/>
      <c r="B4" s="26"/>
      <c r="C4" s="27"/>
      <c r="D4" s="5"/>
      <c r="E4" s="5"/>
      <c r="F4" s="5"/>
      <c r="G4" s="5"/>
      <c r="H4" s="5"/>
      <c r="I4" s="5"/>
      <c r="J4" s="5"/>
      <c r="K4" s="5"/>
      <c r="L4" s="28"/>
      <c r="M4" s="411" t="s">
        <v>233</v>
      </c>
    </row>
    <row r="5" spans="1:13" ht="14.45" customHeight="1">
      <c r="A5" s="4"/>
      <c r="B5" s="26"/>
      <c r="C5" s="27"/>
      <c r="D5" s="5"/>
      <c r="E5" s="5"/>
      <c r="F5" s="5"/>
      <c r="G5" s="5"/>
      <c r="H5" s="5"/>
      <c r="I5" s="5"/>
      <c r="J5" s="28"/>
      <c r="K5" s="28"/>
      <c r="L5" s="5"/>
      <c r="M5" s="5"/>
    </row>
    <row r="6" spans="1:13" ht="18.600000000000001" customHeight="1">
      <c r="A6" s="4"/>
      <c r="B6" s="438" t="s">
        <v>10</v>
      </c>
      <c r="C6" s="438"/>
      <c r="D6" s="438"/>
      <c r="E6" s="438"/>
      <c r="F6" s="438"/>
      <c r="G6" s="438"/>
      <c r="H6" s="438"/>
      <c r="I6" s="438"/>
      <c r="J6" s="438"/>
      <c r="K6" s="438"/>
      <c r="L6" s="438"/>
      <c r="M6" s="438"/>
    </row>
    <row r="7" spans="1:13" ht="15" customHeight="1">
      <c r="A7" s="4"/>
      <c r="B7" s="29"/>
      <c r="C7" s="30"/>
      <c r="D7" s="5"/>
      <c r="E7" s="5"/>
      <c r="F7" s="5"/>
      <c r="G7" s="5"/>
      <c r="H7" s="5"/>
      <c r="I7" s="5"/>
      <c r="J7" s="31"/>
      <c r="K7" s="31"/>
      <c r="L7" s="5"/>
      <c r="M7" s="5"/>
    </row>
    <row r="8" spans="1:13" ht="14.25" customHeight="1">
      <c r="A8" s="4"/>
      <c r="B8" s="32">
        <v>7.1</v>
      </c>
      <c r="C8" s="33"/>
      <c r="D8" s="449" t="s">
        <v>166</v>
      </c>
      <c r="E8" s="450"/>
      <c r="F8" s="450"/>
      <c r="G8" s="450"/>
      <c r="H8" s="450"/>
      <c r="I8" s="450"/>
      <c r="J8" s="450"/>
      <c r="K8" s="450"/>
      <c r="L8" s="5"/>
      <c r="M8" s="5"/>
    </row>
    <row r="9" spans="1:13" ht="14.45" customHeight="1">
      <c r="A9" s="4"/>
      <c r="B9" s="34"/>
      <c r="C9" s="33"/>
      <c r="D9" s="450"/>
      <c r="E9" s="450"/>
      <c r="F9" s="450"/>
      <c r="G9" s="450"/>
      <c r="H9" s="450"/>
      <c r="I9" s="450"/>
      <c r="J9" s="450"/>
      <c r="K9" s="450"/>
      <c r="L9" s="5"/>
      <c r="M9" s="5"/>
    </row>
    <row r="10" spans="1:13" ht="12.95" customHeight="1">
      <c r="A10" s="4"/>
      <c r="B10" s="35"/>
      <c r="C10" s="36"/>
      <c r="D10" s="409" t="s">
        <v>233</v>
      </c>
      <c r="E10" s="37"/>
      <c r="F10" s="37"/>
      <c r="G10" s="37"/>
      <c r="H10" s="37"/>
      <c r="I10" s="37"/>
      <c r="J10" s="445" t="s">
        <v>234</v>
      </c>
      <c r="K10" s="446"/>
      <c r="L10" s="38"/>
      <c r="M10" s="5"/>
    </row>
    <row r="11" spans="1:13" ht="12.95" customHeight="1">
      <c r="A11" s="4"/>
      <c r="B11" s="34"/>
      <c r="C11" s="33"/>
      <c r="D11" s="5"/>
      <c r="E11" s="37"/>
      <c r="F11" s="37"/>
      <c r="G11" s="37"/>
      <c r="H11" s="37"/>
      <c r="I11" s="37"/>
      <c r="J11" s="39"/>
      <c r="K11" s="39"/>
      <c r="L11" s="5"/>
      <c r="M11" s="5"/>
    </row>
    <row r="12" spans="1:13" ht="17.25" customHeight="1">
      <c r="A12" s="4"/>
      <c r="B12" s="32">
        <f>B8+0.1</f>
        <v>7.1999999999999993</v>
      </c>
      <c r="C12" s="33"/>
      <c r="D12" s="451" t="s">
        <v>11</v>
      </c>
      <c r="E12" s="451"/>
      <c r="F12" s="451"/>
      <c r="G12" s="451"/>
      <c r="H12" s="451"/>
      <c r="I12" s="451"/>
      <c r="J12" s="451"/>
      <c r="K12" s="451"/>
      <c r="L12" s="5"/>
      <c r="M12" s="5"/>
    </row>
    <row r="13" spans="1:13" ht="14.45" customHeight="1">
      <c r="A13" s="4"/>
      <c r="B13" s="34"/>
      <c r="C13" s="33"/>
      <c r="D13" s="451"/>
      <c r="E13" s="451"/>
      <c r="F13" s="451"/>
      <c r="G13" s="451"/>
      <c r="H13" s="451"/>
      <c r="I13" s="451"/>
      <c r="J13" s="451"/>
      <c r="K13" s="451"/>
      <c r="L13" s="5"/>
      <c r="M13" s="5"/>
    </row>
    <row r="14" spans="1:13" ht="14.85" customHeight="1">
      <c r="A14" s="4"/>
      <c r="B14" s="34"/>
      <c r="C14" s="33"/>
      <c r="D14" s="451"/>
      <c r="E14" s="451"/>
      <c r="F14" s="451"/>
      <c r="G14" s="451"/>
      <c r="H14" s="451"/>
      <c r="I14" s="451"/>
      <c r="J14" s="451"/>
      <c r="K14" s="451"/>
      <c r="L14" s="5"/>
      <c r="M14" s="5"/>
    </row>
    <row r="15" spans="1:13" ht="15.95" customHeight="1">
      <c r="A15" s="4"/>
      <c r="B15" s="34"/>
      <c r="C15" s="33"/>
      <c r="D15" s="451"/>
      <c r="E15" s="451"/>
      <c r="F15" s="451"/>
      <c r="G15" s="451"/>
      <c r="H15" s="451"/>
      <c r="I15" s="451"/>
      <c r="J15" s="451"/>
      <c r="K15" s="451"/>
      <c r="L15" s="5"/>
      <c r="M15" s="5"/>
    </row>
    <row r="16" spans="1:13" ht="12.95" customHeight="1">
      <c r="A16" s="4"/>
      <c r="B16" s="35"/>
      <c r="C16" s="36"/>
      <c r="D16" s="409" t="s">
        <v>233</v>
      </c>
      <c r="E16" s="37"/>
      <c r="F16" s="37"/>
      <c r="G16" s="37"/>
      <c r="H16" s="37"/>
      <c r="I16" s="37"/>
      <c r="J16" s="445" t="s">
        <v>235</v>
      </c>
      <c r="K16" s="446"/>
      <c r="L16" s="5"/>
      <c r="M16" s="5"/>
    </row>
    <row r="17" spans="1:13" ht="14.45" customHeight="1">
      <c r="A17" s="4"/>
      <c r="B17" s="34"/>
      <c r="C17" s="33"/>
      <c r="D17" s="37"/>
      <c r="E17" s="37"/>
      <c r="F17" s="37"/>
      <c r="G17" s="37"/>
      <c r="H17" s="37"/>
      <c r="I17" s="37"/>
      <c r="J17" s="37"/>
      <c r="K17" s="37"/>
      <c r="L17" s="5"/>
      <c r="M17" s="5"/>
    </row>
    <row r="18" spans="1:13" ht="14.45" customHeight="1">
      <c r="A18" s="4"/>
      <c r="B18" s="32">
        <f>B12+0.1</f>
        <v>7.2999999999999989</v>
      </c>
      <c r="C18" s="33"/>
      <c r="D18" s="451" t="s">
        <v>167</v>
      </c>
      <c r="E18" s="452"/>
      <c r="F18" s="452"/>
      <c r="G18" s="452"/>
      <c r="H18" s="452"/>
      <c r="I18" s="452"/>
      <c r="J18" s="452"/>
      <c r="K18" s="452"/>
      <c r="L18" s="5"/>
      <c r="M18" s="5"/>
    </row>
    <row r="19" spans="1:13" ht="14.45" customHeight="1">
      <c r="A19" s="4"/>
      <c r="B19" s="34"/>
      <c r="C19" s="33"/>
      <c r="D19" s="452"/>
      <c r="E19" s="452"/>
      <c r="F19" s="452"/>
      <c r="G19" s="452"/>
      <c r="H19" s="452"/>
      <c r="I19" s="452"/>
      <c r="J19" s="452"/>
      <c r="K19" s="452"/>
      <c r="L19" s="5"/>
      <c r="M19" s="5"/>
    </row>
    <row r="20" spans="1:13" ht="15" customHeight="1">
      <c r="A20" s="4"/>
      <c r="B20" s="34"/>
      <c r="C20" s="33"/>
      <c r="D20" s="41"/>
      <c r="E20" s="42"/>
      <c r="F20" s="43"/>
      <c r="G20" s="42"/>
      <c r="H20" s="42"/>
      <c r="I20" s="42"/>
      <c r="J20" s="44"/>
      <c r="K20" s="44"/>
      <c r="L20" s="5"/>
      <c r="M20" s="5"/>
    </row>
    <row r="21" spans="1:13" ht="15" customHeight="1">
      <c r="A21" s="4"/>
      <c r="B21" s="34"/>
      <c r="C21" s="33"/>
      <c r="D21" s="41"/>
      <c r="E21" s="453" t="s">
        <v>12</v>
      </c>
      <c r="F21" s="45"/>
      <c r="G21" s="443" t="s">
        <v>173</v>
      </c>
      <c r="H21" s="444"/>
      <c r="I21" s="444"/>
      <c r="J21" s="44"/>
      <c r="K21" s="44"/>
      <c r="L21" s="5"/>
      <c r="M21" s="5"/>
    </row>
    <row r="22" spans="1:13" ht="15" customHeight="1">
      <c r="A22" s="4"/>
      <c r="B22" s="34"/>
      <c r="C22" s="33"/>
      <c r="D22" s="41"/>
      <c r="E22" s="454"/>
      <c r="F22" s="46"/>
      <c r="G22" s="47" t="s">
        <v>13</v>
      </c>
      <c r="H22" s="48"/>
      <c r="I22" s="47" t="s">
        <v>14</v>
      </c>
      <c r="J22" s="44"/>
      <c r="K22" s="44"/>
      <c r="L22" s="5"/>
      <c r="M22" s="5"/>
    </row>
    <row r="23" spans="1:13" ht="15" customHeight="1">
      <c r="A23" s="4"/>
      <c r="B23" s="34"/>
      <c r="C23" s="33"/>
      <c r="D23" s="41"/>
      <c r="E23" s="462">
        <v>2020</v>
      </c>
      <c r="F23" s="50" t="s">
        <v>15</v>
      </c>
      <c r="G23" s="51">
        <v>112324</v>
      </c>
      <c r="H23" s="51"/>
      <c r="I23" s="51">
        <v>120230</v>
      </c>
      <c r="J23" s="44"/>
      <c r="K23" s="44"/>
      <c r="L23" s="5"/>
      <c r="M23" s="5"/>
    </row>
    <row r="24" spans="1:13" ht="14.45" customHeight="1">
      <c r="A24" s="4"/>
      <c r="B24" s="34"/>
      <c r="C24" s="33"/>
      <c r="D24" s="41"/>
      <c r="E24" s="463"/>
      <c r="F24" s="52" t="s">
        <v>16</v>
      </c>
      <c r="G24" s="53">
        <v>120360</v>
      </c>
      <c r="H24" s="53"/>
      <c r="I24" s="53">
        <v>123337</v>
      </c>
      <c r="J24" s="44"/>
      <c r="K24" s="44"/>
      <c r="L24" s="5"/>
      <c r="M24" s="5"/>
    </row>
    <row r="25" spans="1:13" ht="14.45" customHeight="1">
      <c r="A25" s="4"/>
      <c r="B25" s="34"/>
      <c r="C25" s="33"/>
      <c r="D25" s="41"/>
      <c r="E25" s="463"/>
      <c r="F25" s="52" t="s">
        <v>17</v>
      </c>
      <c r="G25" s="53">
        <v>123706</v>
      </c>
      <c r="H25" s="53"/>
      <c r="I25" s="53">
        <v>124460</v>
      </c>
      <c r="J25" s="44"/>
      <c r="K25" s="44"/>
      <c r="L25" s="5"/>
      <c r="M25" s="5"/>
    </row>
    <row r="26" spans="1:13" ht="14.45" customHeight="1">
      <c r="A26" s="4"/>
      <c r="B26" s="34"/>
      <c r="C26" s="33"/>
      <c r="D26" s="41"/>
      <c r="E26" s="463"/>
      <c r="F26" s="52" t="s">
        <v>18</v>
      </c>
      <c r="G26" s="53">
        <v>137441</v>
      </c>
      <c r="H26" s="53"/>
      <c r="I26" s="53">
        <v>125804</v>
      </c>
      <c r="J26" s="44"/>
      <c r="K26" s="44"/>
      <c r="L26" s="5"/>
      <c r="M26" s="5"/>
    </row>
    <row r="27" spans="1:13" ht="14.45" customHeight="1">
      <c r="A27" s="4"/>
      <c r="B27" s="34"/>
      <c r="C27" s="33"/>
      <c r="D27" s="41"/>
      <c r="E27" s="464">
        <v>2021</v>
      </c>
      <c r="F27" s="54" t="s">
        <v>15</v>
      </c>
      <c r="G27" s="55">
        <v>119605</v>
      </c>
      <c r="H27" s="55"/>
      <c r="I27" s="55">
        <v>127972</v>
      </c>
      <c r="J27" s="44"/>
      <c r="K27" s="44"/>
      <c r="L27" s="5"/>
      <c r="M27" s="5"/>
    </row>
    <row r="28" spans="1:13" ht="14.45" customHeight="1">
      <c r="A28" s="4"/>
      <c r="B28" s="34"/>
      <c r="C28" s="33"/>
      <c r="D28" s="41"/>
      <c r="E28" s="465"/>
      <c r="F28" s="54" t="s">
        <v>16</v>
      </c>
      <c r="G28" s="55">
        <v>125137</v>
      </c>
      <c r="H28" s="55"/>
      <c r="I28" s="55">
        <v>128182</v>
      </c>
      <c r="J28" s="44"/>
      <c r="K28" s="44"/>
      <c r="L28" s="5"/>
      <c r="M28" s="5"/>
    </row>
    <row r="29" spans="1:13" ht="14.45" customHeight="1">
      <c r="A29" s="4"/>
      <c r="B29" s="34"/>
      <c r="C29" s="33"/>
      <c r="D29" s="41"/>
      <c r="E29" s="465"/>
      <c r="F29" s="54" t="s">
        <v>17</v>
      </c>
      <c r="G29" s="55">
        <v>128691</v>
      </c>
      <c r="H29" s="55"/>
      <c r="I29" s="55">
        <v>129349</v>
      </c>
      <c r="J29" s="44"/>
      <c r="K29" s="44"/>
      <c r="L29" s="5"/>
      <c r="M29" s="5"/>
    </row>
    <row r="30" spans="1:13" ht="15" customHeight="1">
      <c r="A30" s="4"/>
      <c r="B30" s="34"/>
      <c r="C30" s="33"/>
      <c r="D30" s="41"/>
      <c r="E30" s="466"/>
      <c r="F30" s="57" t="s">
        <v>18</v>
      </c>
      <c r="G30" s="58">
        <v>142056</v>
      </c>
      <c r="H30" s="58"/>
      <c r="I30" s="58">
        <v>129986</v>
      </c>
      <c r="J30" s="44"/>
      <c r="K30" s="44"/>
      <c r="L30" s="5"/>
      <c r="M30" s="5"/>
    </row>
    <row r="31" spans="1:13" ht="15" customHeight="1">
      <c r="A31" s="4"/>
      <c r="B31" s="34"/>
      <c r="C31" s="33"/>
      <c r="D31" s="41"/>
      <c r="E31" s="59" t="s">
        <v>19</v>
      </c>
      <c r="F31" s="60"/>
      <c r="G31" s="61"/>
      <c r="H31" s="61"/>
      <c r="I31" s="61"/>
      <c r="J31" s="44"/>
      <c r="K31" s="44"/>
      <c r="L31" s="5"/>
      <c r="M31" s="5"/>
    </row>
    <row r="32" spans="1:13" ht="14.45" customHeight="1">
      <c r="A32" s="4"/>
      <c r="B32" s="34"/>
      <c r="C32" s="33"/>
      <c r="D32" s="41"/>
      <c r="E32" s="62"/>
      <c r="F32" s="63"/>
      <c r="G32" s="62"/>
      <c r="H32" s="62"/>
      <c r="I32" s="62"/>
      <c r="J32" s="44"/>
      <c r="K32" s="44"/>
      <c r="L32" s="5"/>
      <c r="M32" s="5"/>
    </row>
    <row r="33" spans="1:13" ht="14.45" customHeight="1">
      <c r="A33" s="4"/>
      <c r="B33" s="34"/>
      <c r="C33" s="33"/>
      <c r="D33" s="64" t="s">
        <v>178</v>
      </c>
      <c r="E33" s="44"/>
      <c r="F33" s="44"/>
      <c r="G33" s="44"/>
      <c r="H33" s="44"/>
      <c r="I33" s="44"/>
      <c r="J33" s="44"/>
      <c r="K33" s="44"/>
      <c r="L33" s="5"/>
      <c r="M33" s="5"/>
    </row>
    <row r="34" spans="1:13" ht="14.45" customHeight="1">
      <c r="A34" s="4"/>
      <c r="B34" s="34"/>
      <c r="C34" s="33"/>
      <c r="D34" s="64" t="s">
        <v>170</v>
      </c>
      <c r="E34" s="44"/>
      <c r="F34" s="44"/>
      <c r="G34" s="44"/>
      <c r="H34" s="44"/>
      <c r="I34" s="44"/>
      <c r="J34" s="44"/>
      <c r="K34" s="44"/>
      <c r="L34" s="5"/>
      <c r="M34" s="5"/>
    </row>
    <row r="35" spans="1:13" ht="14.45" customHeight="1">
      <c r="A35" s="4"/>
      <c r="B35" s="34"/>
      <c r="C35" s="33"/>
      <c r="D35" s="64" t="s">
        <v>171</v>
      </c>
      <c r="E35" s="44"/>
      <c r="F35" s="44"/>
      <c r="G35" s="44"/>
      <c r="H35" s="44"/>
      <c r="I35" s="44"/>
      <c r="J35" s="44"/>
      <c r="K35" s="44"/>
      <c r="L35" s="5"/>
      <c r="M35" s="5"/>
    </row>
    <row r="36" spans="1:13" ht="15.75" customHeight="1">
      <c r="A36" s="4"/>
      <c r="B36" s="34"/>
      <c r="C36" s="33"/>
      <c r="D36" s="64" t="s">
        <v>21</v>
      </c>
      <c r="E36" s="44"/>
      <c r="F36" s="44"/>
      <c r="G36" s="44"/>
      <c r="H36" s="44"/>
      <c r="I36" s="44"/>
      <c r="J36" s="44"/>
      <c r="K36" s="44"/>
      <c r="L36" s="5"/>
      <c r="M36" s="5"/>
    </row>
    <row r="37" spans="1:13" ht="15.75" customHeight="1">
      <c r="A37" s="4"/>
      <c r="B37" s="34"/>
      <c r="C37" s="33"/>
      <c r="D37" s="41"/>
      <c r="E37" s="44"/>
      <c r="F37" s="44"/>
      <c r="G37" s="44"/>
      <c r="H37" s="44"/>
      <c r="I37" s="44"/>
      <c r="J37" s="65"/>
      <c r="K37" s="65"/>
      <c r="L37" s="5"/>
      <c r="M37" s="5"/>
    </row>
    <row r="38" spans="1:13" ht="13.7" customHeight="1">
      <c r="A38" s="4"/>
      <c r="B38" s="35"/>
      <c r="C38" s="36"/>
      <c r="D38" s="409" t="s">
        <v>233</v>
      </c>
      <c r="E38" s="66"/>
      <c r="F38" s="66"/>
      <c r="G38" s="66"/>
      <c r="H38" s="66"/>
      <c r="I38" s="66"/>
      <c r="J38" s="445" t="s">
        <v>236</v>
      </c>
      <c r="K38" s="446"/>
      <c r="L38" s="5"/>
      <c r="M38" s="5"/>
    </row>
    <row r="39" spans="1:13" ht="13.7" customHeight="1">
      <c r="A39" s="4"/>
      <c r="B39" s="34"/>
      <c r="C39" s="33"/>
      <c r="D39" s="67"/>
      <c r="E39" s="67"/>
      <c r="F39" s="67"/>
      <c r="G39" s="67"/>
      <c r="H39" s="67"/>
      <c r="I39" s="67"/>
      <c r="J39" s="68"/>
      <c r="K39" s="68"/>
      <c r="L39" s="5"/>
      <c r="M39" s="5"/>
    </row>
    <row r="40" spans="1:13" ht="12.95" customHeight="1">
      <c r="A40" s="4"/>
      <c r="B40" s="32">
        <f>B18+0.1</f>
        <v>7.3999999999999986</v>
      </c>
      <c r="C40" s="33"/>
      <c r="D40" s="456" t="s">
        <v>179</v>
      </c>
      <c r="E40" s="457"/>
      <c r="F40" s="457"/>
      <c r="G40" s="457"/>
      <c r="H40" s="457"/>
      <c r="I40" s="457"/>
      <c r="J40" s="457"/>
      <c r="K40" s="457"/>
      <c r="L40" s="5"/>
      <c r="M40" s="5"/>
    </row>
    <row r="41" spans="1:13" ht="12.95" customHeight="1">
      <c r="A41" s="4"/>
      <c r="B41" s="34"/>
      <c r="C41" s="33"/>
      <c r="D41" s="457"/>
      <c r="E41" s="457"/>
      <c r="F41" s="457"/>
      <c r="G41" s="457"/>
      <c r="H41" s="457"/>
      <c r="I41" s="457"/>
      <c r="J41" s="457"/>
      <c r="K41" s="457"/>
      <c r="L41" s="5"/>
      <c r="M41" s="5"/>
    </row>
    <row r="42" spans="1:13" ht="12.95" customHeight="1">
      <c r="A42" s="4"/>
      <c r="B42" s="34"/>
      <c r="C42" s="33"/>
      <c r="D42" s="44"/>
      <c r="E42" s="44"/>
      <c r="F42" s="44"/>
      <c r="G42" s="44"/>
      <c r="H42" s="44"/>
      <c r="I42" s="44"/>
      <c r="J42" s="44"/>
      <c r="K42" s="44"/>
      <c r="L42" s="5"/>
      <c r="M42" s="5"/>
    </row>
    <row r="43" spans="1:13" ht="12.95" customHeight="1">
      <c r="A43" s="4"/>
      <c r="B43" s="34"/>
      <c r="C43" s="33"/>
      <c r="D43" s="44"/>
      <c r="E43" s="62"/>
      <c r="F43" s="42"/>
      <c r="G43" s="42"/>
      <c r="H43" s="42"/>
      <c r="I43" s="69"/>
      <c r="J43" s="44"/>
      <c r="K43" s="44"/>
      <c r="L43" s="5"/>
      <c r="M43" s="5"/>
    </row>
    <row r="44" spans="1:13" ht="12.95" customHeight="1">
      <c r="A44" s="4"/>
      <c r="B44" s="34"/>
      <c r="C44" s="33"/>
      <c r="D44" s="33"/>
      <c r="E44" s="44"/>
      <c r="F44" s="455" t="s">
        <v>22</v>
      </c>
      <c r="G44" s="444"/>
      <c r="H44" s="444"/>
      <c r="I44" s="444"/>
      <c r="J44" s="44"/>
      <c r="K44" s="44"/>
      <c r="L44" s="44"/>
      <c r="M44" s="5"/>
    </row>
    <row r="45" spans="1:13" ht="12.95" customHeight="1">
      <c r="A45" s="4"/>
      <c r="B45" s="34"/>
      <c r="C45" s="33"/>
      <c r="D45" s="33"/>
      <c r="E45" s="44"/>
      <c r="F45" s="70"/>
      <c r="G45" s="71" t="s">
        <v>23</v>
      </c>
      <c r="H45" s="72"/>
      <c r="I45" s="71" t="s">
        <v>24</v>
      </c>
      <c r="J45" s="44"/>
      <c r="K45" s="44"/>
      <c r="L45" s="44"/>
      <c r="M45" s="5"/>
    </row>
    <row r="46" spans="1:13" ht="12.95" customHeight="1">
      <c r="A46" s="4"/>
      <c r="B46" s="34"/>
      <c r="C46" s="33"/>
      <c r="D46" s="33"/>
      <c r="E46" s="44"/>
      <c r="F46" s="73"/>
      <c r="G46" s="74" t="s">
        <v>25</v>
      </c>
      <c r="H46" s="46"/>
      <c r="I46" s="74" t="s">
        <v>26</v>
      </c>
      <c r="J46" s="44"/>
      <c r="K46" s="44"/>
      <c r="L46" s="44"/>
      <c r="M46" s="5"/>
    </row>
    <row r="47" spans="1:13" ht="12.95" customHeight="1">
      <c r="A47" s="4"/>
      <c r="B47" s="34"/>
      <c r="C47" s="33"/>
      <c r="D47" s="33"/>
      <c r="E47" s="44"/>
      <c r="F47" s="75">
        <v>44287</v>
      </c>
      <c r="G47" s="76">
        <v>106.9</v>
      </c>
      <c r="H47" s="76"/>
      <c r="I47" s="76">
        <v>95.4</v>
      </c>
      <c r="J47" s="44"/>
      <c r="K47" s="44"/>
      <c r="L47" s="44"/>
      <c r="M47" s="5"/>
    </row>
    <row r="48" spans="1:13" ht="12.95" customHeight="1">
      <c r="A48" s="4"/>
      <c r="B48" s="34"/>
      <c r="C48" s="33"/>
      <c r="D48" s="33"/>
      <c r="E48" s="44"/>
      <c r="F48" s="77">
        <v>44317</v>
      </c>
      <c r="G48" s="78">
        <v>83.5</v>
      </c>
      <c r="H48" s="78"/>
      <c r="I48" s="78">
        <v>94.8</v>
      </c>
      <c r="J48" s="44"/>
      <c r="K48" s="44"/>
      <c r="L48" s="44"/>
      <c r="M48" s="5"/>
    </row>
    <row r="49" spans="1:13" ht="12.95" customHeight="1">
      <c r="A49" s="4"/>
      <c r="B49" s="34"/>
      <c r="C49" s="33"/>
      <c r="D49" s="33"/>
      <c r="E49" s="44"/>
      <c r="F49" s="79">
        <v>44348</v>
      </c>
      <c r="G49" s="80">
        <v>106.6</v>
      </c>
      <c r="H49" s="80"/>
      <c r="I49" s="80">
        <v>95.4</v>
      </c>
      <c r="J49" s="44"/>
      <c r="K49" s="44"/>
      <c r="L49" s="44"/>
      <c r="M49" s="5"/>
    </row>
    <row r="50" spans="1:13" ht="12.95" customHeight="1">
      <c r="A50" s="4"/>
      <c r="B50" s="34"/>
      <c r="C50" s="33"/>
      <c r="D50" s="33"/>
      <c r="E50" s="44"/>
      <c r="F50" s="77">
        <v>44378</v>
      </c>
      <c r="G50" s="78">
        <v>112.8</v>
      </c>
      <c r="H50" s="78"/>
      <c r="I50" s="78">
        <v>96.3</v>
      </c>
      <c r="J50" s="44"/>
      <c r="K50" s="44"/>
      <c r="L50" s="44"/>
      <c r="M50" s="5"/>
    </row>
    <row r="51" spans="1:13" ht="12.95" customHeight="1">
      <c r="A51" s="4"/>
      <c r="B51" s="34"/>
      <c r="C51" s="33"/>
      <c r="D51" s="33"/>
      <c r="E51" s="44"/>
      <c r="F51" s="79">
        <v>44409</v>
      </c>
      <c r="G51" s="80">
        <v>113.2</v>
      </c>
      <c r="H51" s="80"/>
      <c r="I51" s="80">
        <v>97.2</v>
      </c>
      <c r="J51" s="44"/>
      <c r="K51" s="44"/>
      <c r="L51" s="44"/>
      <c r="M51" s="5"/>
    </row>
    <row r="52" spans="1:13" ht="12.95" customHeight="1">
      <c r="A52" s="4"/>
      <c r="B52" s="34"/>
      <c r="C52" s="33"/>
      <c r="D52" s="33"/>
      <c r="E52" s="81"/>
      <c r="F52" s="77">
        <v>44440</v>
      </c>
      <c r="G52" s="78">
        <v>113.1</v>
      </c>
      <c r="H52" s="78"/>
      <c r="I52" s="78">
        <v>97.7</v>
      </c>
      <c r="J52" s="44"/>
      <c r="K52" s="81"/>
      <c r="L52" s="37"/>
      <c r="M52" s="5"/>
    </row>
    <row r="53" spans="1:13" ht="15.95" customHeight="1">
      <c r="A53" s="4"/>
      <c r="B53" s="34"/>
      <c r="C53" s="33"/>
      <c r="D53" s="33"/>
      <c r="E53" s="82"/>
      <c r="F53" s="79">
        <v>44470</v>
      </c>
      <c r="G53" s="80">
        <v>113.6</v>
      </c>
      <c r="H53" s="80"/>
      <c r="I53" s="80">
        <v>97.7</v>
      </c>
      <c r="J53" s="44"/>
      <c r="K53" s="81"/>
      <c r="L53" s="81"/>
      <c r="M53" s="5"/>
    </row>
    <row r="54" spans="1:13" ht="15.95" customHeight="1">
      <c r="A54" s="4"/>
      <c r="B54" s="34"/>
      <c r="C54" s="33"/>
      <c r="D54" s="33"/>
      <c r="E54" s="82"/>
      <c r="F54" s="77">
        <v>44501</v>
      </c>
      <c r="G54" s="78">
        <v>115</v>
      </c>
      <c r="H54" s="78"/>
      <c r="I54" s="78">
        <v>97.9</v>
      </c>
      <c r="J54" s="44"/>
      <c r="K54" s="81"/>
      <c r="L54" s="81"/>
      <c r="M54" s="5"/>
    </row>
    <row r="55" spans="1:13" ht="15.95" customHeight="1">
      <c r="A55" s="4"/>
      <c r="B55" s="34"/>
      <c r="C55" s="33"/>
      <c r="D55" s="33"/>
      <c r="E55" s="82"/>
      <c r="F55" s="79">
        <v>44531</v>
      </c>
      <c r="G55" s="80">
        <v>116.6</v>
      </c>
      <c r="H55" s="80"/>
      <c r="I55" s="80">
        <v>98.2</v>
      </c>
      <c r="J55" s="44"/>
      <c r="K55" s="81"/>
      <c r="L55" s="81"/>
      <c r="M55" s="5"/>
    </row>
    <row r="56" spans="1:13" ht="13.5" customHeight="1">
      <c r="A56" s="4"/>
      <c r="B56" s="34"/>
      <c r="C56" s="33"/>
      <c r="D56" s="33"/>
      <c r="E56" s="83"/>
      <c r="F56" s="77">
        <v>44562</v>
      </c>
      <c r="G56" s="78">
        <v>117.8</v>
      </c>
      <c r="H56" s="78"/>
      <c r="I56" s="78">
        <v>99</v>
      </c>
      <c r="J56" s="44"/>
      <c r="K56" s="81"/>
      <c r="L56" s="81"/>
      <c r="M56" s="5"/>
    </row>
    <row r="57" spans="1:13" ht="15.95" customHeight="1">
      <c r="A57" s="4"/>
      <c r="B57" s="34"/>
      <c r="C57" s="33"/>
      <c r="D57" s="33"/>
      <c r="E57" s="82"/>
      <c r="F57" s="79">
        <v>44593</v>
      </c>
      <c r="G57" s="80">
        <v>116.2</v>
      </c>
      <c r="H57" s="80"/>
      <c r="I57" s="80">
        <v>98.9</v>
      </c>
      <c r="J57" s="44"/>
      <c r="K57" s="81"/>
      <c r="L57" s="81"/>
      <c r="M57" s="5"/>
    </row>
    <row r="58" spans="1:13" ht="15.95" customHeight="1">
      <c r="A58" s="4"/>
      <c r="B58" s="34"/>
      <c r="C58" s="33"/>
      <c r="D58" s="33"/>
      <c r="E58" s="82"/>
      <c r="F58" s="77">
        <v>44621</v>
      </c>
      <c r="G58" s="78">
        <v>120.3</v>
      </c>
      <c r="H58" s="78"/>
      <c r="I58" s="78">
        <v>99.2</v>
      </c>
      <c r="J58" s="44"/>
      <c r="K58" s="81"/>
      <c r="L58" s="81"/>
      <c r="M58" s="5"/>
    </row>
    <row r="59" spans="1:13" ht="16.5" customHeight="1">
      <c r="A59" s="4"/>
      <c r="B59" s="34"/>
      <c r="C59" s="33"/>
      <c r="D59" s="33"/>
      <c r="E59" s="82"/>
      <c r="F59" s="84">
        <v>44652</v>
      </c>
      <c r="G59" s="85">
        <v>120.5</v>
      </c>
      <c r="H59" s="85"/>
      <c r="I59" s="85">
        <v>99.5</v>
      </c>
      <c r="J59" s="44"/>
      <c r="K59" s="86"/>
      <c r="L59" s="81"/>
      <c r="M59" s="5"/>
    </row>
    <row r="60" spans="1:13" ht="15" customHeight="1">
      <c r="A60" s="4"/>
      <c r="B60" s="34"/>
      <c r="C60" s="33"/>
      <c r="D60" s="33"/>
      <c r="E60" s="82"/>
      <c r="F60" s="59" t="s">
        <v>19</v>
      </c>
      <c r="G60" s="61"/>
      <c r="H60" s="61"/>
      <c r="I60" s="61"/>
      <c r="J60" s="81"/>
      <c r="K60" s="81"/>
      <c r="L60" s="81"/>
      <c r="M60" s="5"/>
    </row>
    <row r="61" spans="1:13" ht="15.95" customHeight="1">
      <c r="A61" s="4"/>
      <c r="B61" s="34"/>
      <c r="C61" s="33"/>
      <c r="D61" s="82"/>
      <c r="E61" s="81"/>
      <c r="F61" s="81"/>
      <c r="G61" s="81"/>
      <c r="H61" s="81"/>
      <c r="I61" s="81"/>
      <c r="J61" s="87"/>
      <c r="K61" s="87"/>
      <c r="L61" s="5"/>
      <c r="M61" s="5"/>
    </row>
    <row r="62" spans="1:13" ht="12.95" customHeight="1">
      <c r="A62" s="4"/>
      <c r="B62" s="35"/>
      <c r="C62" s="36"/>
      <c r="D62" s="409" t="s">
        <v>233</v>
      </c>
      <c r="E62" s="88"/>
      <c r="F62" s="88"/>
      <c r="G62" s="88"/>
      <c r="H62" s="88"/>
      <c r="I62" s="88"/>
      <c r="J62" s="445" t="s">
        <v>237</v>
      </c>
      <c r="K62" s="446"/>
      <c r="L62" s="5"/>
      <c r="M62" s="5"/>
    </row>
    <row r="63" spans="1:13" ht="14.45" customHeight="1">
      <c r="A63" s="4"/>
      <c r="B63" s="34"/>
      <c r="C63" s="33"/>
      <c r="D63" s="37"/>
      <c r="E63" s="37"/>
      <c r="F63" s="37"/>
      <c r="G63" s="37"/>
      <c r="H63" s="37"/>
      <c r="I63" s="37"/>
      <c r="J63" s="37"/>
      <c r="K63" s="37"/>
      <c r="L63" s="5"/>
      <c r="M63" s="5"/>
    </row>
    <row r="64" spans="1:13" ht="29.25" customHeight="1">
      <c r="A64" s="4"/>
      <c r="B64" s="32">
        <f>B40+0.1</f>
        <v>7.4999999999999982</v>
      </c>
      <c r="C64" s="89"/>
      <c r="D64" s="458" t="s">
        <v>27</v>
      </c>
      <c r="E64" s="459"/>
      <c r="F64" s="459"/>
      <c r="G64" s="459"/>
      <c r="H64" s="459"/>
      <c r="I64" s="459"/>
      <c r="J64" s="459"/>
      <c r="K64" s="459"/>
      <c r="L64" s="5"/>
      <c r="M64" s="5"/>
    </row>
    <row r="65" spans="1:13" ht="12.95" customHeight="1">
      <c r="A65" s="4"/>
      <c r="B65" s="34"/>
      <c r="C65" s="89"/>
      <c r="D65" s="64" t="s">
        <v>28</v>
      </c>
      <c r="E65" s="5"/>
      <c r="F65" s="17"/>
      <c r="G65" s="91"/>
      <c r="H65" s="5"/>
      <c r="I65" s="81"/>
      <c r="J65" s="81"/>
      <c r="K65" s="81"/>
      <c r="L65" s="5"/>
      <c r="M65" s="5"/>
    </row>
    <row r="66" spans="1:13" ht="14.45" customHeight="1">
      <c r="A66" s="4"/>
      <c r="B66" s="34"/>
      <c r="C66" s="89"/>
      <c r="D66" s="64" t="s">
        <v>29</v>
      </c>
      <c r="E66" s="5"/>
      <c r="F66" s="17"/>
      <c r="G66" s="91"/>
      <c r="H66" s="5"/>
      <c r="I66" s="81"/>
      <c r="J66" s="81"/>
      <c r="K66" s="81"/>
      <c r="L66" s="5"/>
      <c r="M66" s="5"/>
    </row>
    <row r="67" spans="1:13" ht="15.95" customHeight="1">
      <c r="A67" s="4"/>
      <c r="B67" s="34"/>
      <c r="C67" s="89"/>
      <c r="D67" s="5"/>
      <c r="E67" s="5"/>
      <c r="F67" s="5"/>
      <c r="G67" s="5"/>
      <c r="H67" s="92"/>
      <c r="I67" s="81"/>
      <c r="J67" s="87"/>
      <c r="K67" s="87"/>
      <c r="L67" s="5"/>
      <c r="M67" s="5"/>
    </row>
    <row r="68" spans="1:13" ht="12.95" customHeight="1">
      <c r="A68" s="4"/>
      <c r="B68" s="35"/>
      <c r="C68" s="36"/>
      <c r="D68" s="409" t="s">
        <v>233</v>
      </c>
      <c r="E68" s="93"/>
      <c r="F68" s="93"/>
      <c r="G68" s="93"/>
      <c r="H68" s="93"/>
      <c r="I68" s="93"/>
      <c r="J68" s="445" t="s">
        <v>238</v>
      </c>
      <c r="K68" s="446"/>
      <c r="L68" s="5"/>
      <c r="M68" s="5"/>
    </row>
    <row r="69" spans="1:13" ht="12.95" customHeight="1">
      <c r="A69" s="4"/>
      <c r="B69" s="34"/>
      <c r="C69" s="89"/>
      <c r="D69" s="94"/>
      <c r="E69" s="94"/>
      <c r="F69" s="94"/>
      <c r="G69" s="94"/>
      <c r="H69" s="94"/>
      <c r="I69" s="94"/>
      <c r="J69" s="95"/>
      <c r="K69" s="95"/>
      <c r="L69" s="5"/>
      <c r="M69" s="5"/>
    </row>
    <row r="70" spans="1:13" ht="12.95" customHeight="1">
      <c r="A70" s="4"/>
      <c r="B70" s="96">
        <f>B64+0.1</f>
        <v>7.5999999999999979</v>
      </c>
      <c r="C70" s="89"/>
      <c r="D70" s="458" t="s">
        <v>30</v>
      </c>
      <c r="E70" s="459"/>
      <c r="F70" s="459"/>
      <c r="G70" s="459"/>
      <c r="H70" s="459"/>
      <c r="I70" s="459"/>
      <c r="J70" s="459"/>
      <c r="K70" s="459"/>
      <c r="L70" s="5"/>
      <c r="M70" s="5"/>
    </row>
    <row r="71" spans="1:13" ht="30" customHeight="1">
      <c r="A71" s="4"/>
      <c r="B71" s="82"/>
      <c r="C71" s="89"/>
      <c r="D71" s="459"/>
      <c r="E71" s="459"/>
      <c r="F71" s="459"/>
      <c r="G71" s="459"/>
      <c r="H71" s="459"/>
      <c r="I71" s="459"/>
      <c r="J71" s="459"/>
      <c r="K71" s="459"/>
      <c r="L71" s="5"/>
      <c r="M71" s="5"/>
    </row>
    <row r="72" spans="1:13" ht="12.95" customHeight="1">
      <c r="A72" s="4"/>
      <c r="B72" s="34"/>
      <c r="C72" s="89"/>
      <c r="D72" s="94"/>
      <c r="E72" s="94"/>
      <c r="F72" s="94"/>
      <c r="G72" s="94"/>
      <c r="H72" s="94"/>
      <c r="I72" s="94"/>
      <c r="J72" s="97"/>
      <c r="K72" s="97"/>
      <c r="L72" s="5"/>
      <c r="M72" s="5"/>
    </row>
    <row r="73" spans="1:13" ht="12.95" customHeight="1">
      <c r="A73" s="4"/>
      <c r="B73" s="35"/>
      <c r="C73" s="36"/>
      <c r="D73" s="409" t="s">
        <v>233</v>
      </c>
      <c r="E73" s="93"/>
      <c r="F73" s="93"/>
      <c r="G73" s="93"/>
      <c r="H73" s="93"/>
      <c r="I73" s="93"/>
      <c r="J73" s="445" t="s">
        <v>239</v>
      </c>
      <c r="K73" s="446"/>
      <c r="L73" s="5"/>
      <c r="M73" s="5"/>
    </row>
    <row r="74" spans="1:13" ht="12.95" customHeight="1">
      <c r="A74" s="4"/>
      <c r="B74" s="34"/>
      <c r="C74" s="89"/>
      <c r="D74" s="94"/>
      <c r="E74" s="94"/>
      <c r="F74" s="94"/>
      <c r="G74" s="94"/>
      <c r="H74" s="94"/>
      <c r="I74" s="94"/>
      <c r="J74" s="95"/>
      <c r="K74" s="95"/>
      <c r="L74" s="5"/>
      <c r="M74" s="5"/>
    </row>
    <row r="75" spans="1:13" ht="12.95" customHeight="1">
      <c r="A75" s="4"/>
      <c r="B75" s="34"/>
      <c r="C75" s="89"/>
      <c r="D75" s="94"/>
      <c r="E75" s="94"/>
      <c r="F75" s="94"/>
      <c r="G75" s="94"/>
      <c r="H75" s="94"/>
      <c r="I75" s="94"/>
      <c r="J75" s="95"/>
      <c r="K75" s="95"/>
      <c r="L75" s="5"/>
      <c r="M75" s="5"/>
    </row>
    <row r="76" spans="1:13" ht="12.95" customHeight="1">
      <c r="A76" s="4"/>
      <c r="B76" s="371">
        <f>B70+0.1</f>
        <v>7.6999999999999975</v>
      </c>
      <c r="C76" s="89"/>
      <c r="D76" s="458" t="s">
        <v>31</v>
      </c>
      <c r="E76" s="459"/>
      <c r="F76" s="459"/>
      <c r="G76" s="459"/>
      <c r="H76" s="459"/>
      <c r="I76" s="459"/>
      <c r="J76" s="459"/>
      <c r="K76" s="459"/>
      <c r="L76" s="5"/>
      <c r="M76" s="5"/>
    </row>
    <row r="77" spans="1:13" ht="12.95" customHeight="1">
      <c r="A77" s="4"/>
      <c r="B77" s="100"/>
      <c r="C77" s="89"/>
      <c r="D77" s="459"/>
      <c r="E77" s="459"/>
      <c r="F77" s="459"/>
      <c r="G77" s="459"/>
      <c r="H77" s="459"/>
      <c r="I77" s="459"/>
      <c r="J77" s="459"/>
      <c r="K77" s="459"/>
      <c r="L77" s="5"/>
      <c r="M77" s="5"/>
    </row>
    <row r="78" spans="1:13" ht="12.95" customHeight="1">
      <c r="A78" s="4"/>
      <c r="B78" s="100"/>
      <c r="C78" s="89"/>
      <c r="D78" s="98"/>
      <c r="E78" s="94"/>
      <c r="F78" s="101"/>
      <c r="G78" s="101"/>
      <c r="H78" s="101"/>
      <c r="I78" s="101"/>
      <c r="J78" s="95"/>
      <c r="K78" s="95"/>
      <c r="L78" s="5"/>
      <c r="M78" s="5"/>
    </row>
    <row r="79" spans="1:13" ht="12.95" customHeight="1">
      <c r="A79" s="4"/>
      <c r="B79" s="34"/>
      <c r="C79" s="89"/>
      <c r="D79" s="33"/>
      <c r="E79" s="94"/>
      <c r="F79" s="102" t="s">
        <v>32</v>
      </c>
      <c r="G79" s="102" t="s">
        <v>33</v>
      </c>
      <c r="H79" s="102" t="s">
        <v>34</v>
      </c>
      <c r="I79" s="102" t="s">
        <v>35</v>
      </c>
      <c r="J79" s="94"/>
      <c r="K79" s="95"/>
      <c r="L79" s="95"/>
      <c r="M79" s="5"/>
    </row>
    <row r="80" spans="1:13" ht="12.95" customHeight="1">
      <c r="A80" s="4"/>
      <c r="B80" s="34"/>
      <c r="C80" s="89"/>
      <c r="D80" s="33"/>
      <c r="E80" s="94"/>
      <c r="F80" s="103" t="s">
        <v>36</v>
      </c>
      <c r="G80" s="104">
        <v>22</v>
      </c>
      <c r="H80" s="104">
        <v>45</v>
      </c>
      <c r="I80" s="104">
        <v>33</v>
      </c>
      <c r="J80" s="94"/>
      <c r="K80" s="95"/>
      <c r="L80" s="95"/>
      <c r="M80" s="5"/>
    </row>
    <row r="81" spans="1:13" ht="12.95" customHeight="1">
      <c r="A81" s="4"/>
      <c r="B81" s="34"/>
      <c r="C81" s="89"/>
      <c r="D81" s="33"/>
      <c r="E81" s="94"/>
      <c r="F81" s="105" t="s">
        <v>37</v>
      </c>
      <c r="G81" s="106">
        <v>15</v>
      </c>
      <c r="H81" s="106">
        <v>55</v>
      </c>
      <c r="I81" s="106">
        <v>30</v>
      </c>
      <c r="J81" s="94"/>
      <c r="K81" s="95"/>
      <c r="L81" s="95"/>
      <c r="M81" s="5"/>
    </row>
    <row r="82" spans="1:13" ht="12.95" customHeight="1">
      <c r="A82" s="4"/>
      <c r="B82" s="34"/>
      <c r="C82" s="89"/>
      <c r="D82" s="33"/>
      <c r="E82" s="94"/>
      <c r="F82" s="107" t="s">
        <v>38</v>
      </c>
      <c r="G82" s="108">
        <v>17</v>
      </c>
      <c r="H82" s="108">
        <v>50</v>
      </c>
      <c r="I82" s="108">
        <v>33</v>
      </c>
      <c r="J82" s="94"/>
      <c r="K82" s="95"/>
      <c r="L82" s="95"/>
      <c r="M82" s="5"/>
    </row>
    <row r="83" spans="1:13" ht="12.95" customHeight="1">
      <c r="A83" s="4"/>
      <c r="B83" s="34"/>
      <c r="C83" s="89"/>
      <c r="D83" s="33"/>
      <c r="E83" s="94"/>
      <c r="F83" s="109" t="s">
        <v>39</v>
      </c>
      <c r="G83" s="110">
        <v>18</v>
      </c>
      <c r="H83" s="110">
        <v>47</v>
      </c>
      <c r="I83" s="110">
        <v>35</v>
      </c>
      <c r="J83" s="94"/>
      <c r="K83" s="95"/>
      <c r="L83" s="95"/>
      <c r="M83" s="5"/>
    </row>
    <row r="84" spans="1:13" ht="12.95" customHeight="1">
      <c r="A84" s="4"/>
      <c r="B84" s="34"/>
      <c r="C84" s="89"/>
      <c r="D84" s="94"/>
      <c r="E84" s="94"/>
      <c r="F84" s="111"/>
      <c r="G84" s="111"/>
      <c r="H84" s="111"/>
      <c r="I84" s="111"/>
      <c r="J84" s="95"/>
      <c r="K84" s="95"/>
      <c r="L84" s="5"/>
      <c r="M84" s="5"/>
    </row>
    <row r="85" spans="1:13" ht="12.95" customHeight="1">
      <c r="A85" s="4"/>
      <c r="B85" s="34"/>
      <c r="C85" s="89"/>
      <c r="D85" s="458" t="s">
        <v>40</v>
      </c>
      <c r="E85" s="459"/>
      <c r="F85" s="459"/>
      <c r="G85" s="459"/>
      <c r="H85" s="459"/>
      <c r="I85" s="459"/>
      <c r="J85" s="459"/>
      <c r="K85" s="459"/>
      <c r="L85" s="5"/>
      <c r="M85" s="5"/>
    </row>
    <row r="86" spans="1:13" ht="12.95" customHeight="1">
      <c r="A86" s="4"/>
      <c r="B86" s="34"/>
      <c r="C86" s="89"/>
      <c r="D86" s="459"/>
      <c r="E86" s="459"/>
      <c r="F86" s="459"/>
      <c r="G86" s="459"/>
      <c r="H86" s="459"/>
      <c r="I86" s="459"/>
      <c r="J86" s="459"/>
      <c r="K86" s="459"/>
      <c r="L86" s="5"/>
      <c r="M86" s="5"/>
    </row>
    <row r="87" spans="1:13" ht="12.95" customHeight="1">
      <c r="A87" s="4"/>
      <c r="B87" s="34"/>
      <c r="C87" s="89"/>
      <c r="D87" s="94"/>
      <c r="E87" s="94"/>
      <c r="F87" s="94"/>
      <c r="G87" s="94"/>
      <c r="H87" s="94"/>
      <c r="I87" s="94"/>
      <c r="J87" s="97"/>
      <c r="K87" s="97"/>
      <c r="L87" s="5"/>
      <c r="M87" s="5"/>
    </row>
    <row r="88" spans="1:13" ht="12.95" customHeight="1">
      <c r="A88" s="4"/>
      <c r="B88" s="35"/>
      <c r="C88" s="36"/>
      <c r="D88" s="409" t="s">
        <v>233</v>
      </c>
      <c r="E88" s="93"/>
      <c r="F88" s="93"/>
      <c r="G88" s="93"/>
      <c r="H88" s="93"/>
      <c r="I88" s="93"/>
      <c r="J88" s="447" t="s">
        <v>240</v>
      </c>
      <c r="K88" s="446"/>
      <c r="L88" s="5"/>
      <c r="M88" s="5"/>
    </row>
    <row r="89" spans="1:13" ht="12.95" customHeight="1">
      <c r="A89" s="4"/>
      <c r="B89" s="34"/>
      <c r="C89" s="89"/>
      <c r="D89" s="94"/>
      <c r="E89" s="94"/>
      <c r="F89" s="94"/>
      <c r="G89" s="94"/>
      <c r="H89" s="94"/>
      <c r="I89" s="94"/>
      <c r="J89" s="95"/>
      <c r="K89" s="95"/>
      <c r="L89" s="5"/>
      <c r="M89" s="5"/>
    </row>
    <row r="90" spans="1:13" ht="12.95" customHeight="1">
      <c r="A90" s="4"/>
      <c r="B90" s="99">
        <f>B76+0.1</f>
        <v>7.7999999999999972</v>
      </c>
      <c r="C90" s="89"/>
      <c r="D90" s="469" t="s">
        <v>41</v>
      </c>
      <c r="E90" s="470"/>
      <c r="F90" s="470"/>
      <c r="G90" s="470"/>
      <c r="H90" s="470"/>
      <c r="I90" s="470"/>
      <c r="J90" s="470"/>
      <c r="K90" s="470"/>
      <c r="L90" s="5"/>
      <c r="M90" s="5"/>
    </row>
    <row r="91" spans="1:13" ht="12.95" customHeight="1">
      <c r="A91" s="4"/>
      <c r="B91" s="34"/>
      <c r="C91" s="89"/>
      <c r="D91" s="470"/>
      <c r="E91" s="470"/>
      <c r="F91" s="470"/>
      <c r="G91" s="470"/>
      <c r="H91" s="470"/>
      <c r="I91" s="470"/>
      <c r="J91" s="470"/>
      <c r="K91" s="470"/>
      <c r="L91" s="5"/>
      <c r="M91" s="5"/>
    </row>
    <row r="92" spans="1:13" ht="12.95" customHeight="1">
      <c r="A92" s="4"/>
      <c r="B92" s="34"/>
      <c r="C92" s="89"/>
      <c r="D92" s="470"/>
      <c r="E92" s="470"/>
      <c r="F92" s="470"/>
      <c r="G92" s="470"/>
      <c r="H92" s="470"/>
      <c r="I92" s="470"/>
      <c r="J92" s="470"/>
      <c r="K92" s="470"/>
      <c r="L92" s="5"/>
      <c r="M92" s="5"/>
    </row>
    <row r="93" spans="1:13" ht="12.95" customHeight="1">
      <c r="A93" s="4"/>
      <c r="B93" s="34"/>
      <c r="C93" s="89"/>
      <c r="D93" s="470"/>
      <c r="E93" s="470"/>
      <c r="F93" s="470"/>
      <c r="G93" s="470"/>
      <c r="H93" s="470"/>
      <c r="I93" s="470"/>
      <c r="J93" s="470"/>
      <c r="K93" s="470"/>
      <c r="L93" s="5"/>
      <c r="M93" s="5"/>
    </row>
    <row r="94" spans="1:13" ht="12.95" customHeight="1">
      <c r="A94" s="4"/>
      <c r="B94" s="34"/>
      <c r="C94" s="89"/>
      <c r="D94" s="470"/>
      <c r="E94" s="470"/>
      <c r="F94" s="470"/>
      <c r="G94" s="470"/>
      <c r="H94" s="470"/>
      <c r="I94" s="470"/>
      <c r="J94" s="470"/>
      <c r="K94" s="470"/>
      <c r="L94" s="5"/>
      <c r="M94" s="5"/>
    </row>
    <row r="95" spans="1:13" ht="12.95" customHeight="1">
      <c r="A95" s="4"/>
      <c r="B95" s="34"/>
      <c r="C95" s="89"/>
      <c r="D95" s="470"/>
      <c r="E95" s="470"/>
      <c r="F95" s="470"/>
      <c r="G95" s="470"/>
      <c r="H95" s="470"/>
      <c r="I95" s="470"/>
      <c r="J95" s="470"/>
      <c r="K95" s="470"/>
      <c r="L95" s="5"/>
      <c r="M95" s="5"/>
    </row>
    <row r="96" spans="1:13" ht="12.95" customHeight="1">
      <c r="A96" s="4"/>
      <c r="B96" s="34"/>
      <c r="C96" s="89"/>
      <c r="D96" s="470"/>
      <c r="E96" s="470"/>
      <c r="F96" s="470"/>
      <c r="G96" s="470"/>
      <c r="H96" s="470"/>
      <c r="I96" s="470"/>
      <c r="J96" s="470"/>
      <c r="K96" s="470"/>
      <c r="L96" s="5"/>
      <c r="M96" s="5"/>
    </row>
    <row r="97" spans="1:13" ht="12.95" customHeight="1">
      <c r="A97" s="4"/>
      <c r="B97" s="34"/>
      <c r="C97" s="89"/>
      <c r="D97" s="112"/>
      <c r="E97" s="112"/>
      <c r="F97" s="112"/>
      <c r="G97" s="112"/>
      <c r="H97" s="112"/>
      <c r="I97" s="112"/>
      <c r="J97" s="112"/>
      <c r="K97" s="113"/>
      <c r="L97" s="5"/>
      <c r="M97" s="5"/>
    </row>
    <row r="98" spans="1:13" ht="12.95" customHeight="1">
      <c r="A98" s="4"/>
      <c r="B98" s="34"/>
      <c r="C98" s="89"/>
      <c r="D98" s="114"/>
      <c r="E98" s="460">
        <v>2015</v>
      </c>
      <c r="F98" s="461"/>
      <c r="G98" s="461"/>
      <c r="H98" s="461"/>
      <c r="I98" s="461"/>
      <c r="J98" s="461"/>
      <c r="K98" s="113"/>
      <c r="L98" s="5"/>
      <c r="M98" s="5"/>
    </row>
    <row r="99" spans="1:13" ht="12.95" customHeight="1">
      <c r="A99" s="4"/>
      <c r="B99" s="34"/>
      <c r="C99" s="89"/>
      <c r="D99" s="115"/>
      <c r="E99" s="74" t="s">
        <v>42</v>
      </c>
      <c r="F99" s="74" t="s">
        <v>43</v>
      </c>
      <c r="G99" s="74" t="s">
        <v>38</v>
      </c>
      <c r="H99" s="74" t="s">
        <v>44</v>
      </c>
      <c r="I99" s="74" t="s">
        <v>45</v>
      </c>
      <c r="J99" s="74" t="s">
        <v>39</v>
      </c>
      <c r="K99" s="5"/>
      <c r="L99" s="5"/>
      <c r="M99" s="5"/>
    </row>
    <row r="100" spans="1:13" ht="12.95" customHeight="1">
      <c r="A100" s="4"/>
      <c r="B100" s="34"/>
      <c r="C100" s="89"/>
      <c r="D100" s="116" t="s">
        <v>46</v>
      </c>
      <c r="E100" s="117">
        <v>37.299999999999997</v>
      </c>
      <c r="F100" s="117">
        <v>44.5</v>
      </c>
      <c r="G100" s="117">
        <v>39.200000000000003</v>
      </c>
      <c r="H100" s="117">
        <v>39.700000000000003</v>
      </c>
      <c r="I100" s="117">
        <v>42</v>
      </c>
      <c r="J100" s="117">
        <v>35.200000000000003</v>
      </c>
      <c r="K100" s="5"/>
      <c r="L100" s="5"/>
      <c r="M100" s="5"/>
    </row>
    <row r="101" spans="1:13" ht="12.95" customHeight="1">
      <c r="A101" s="4"/>
      <c r="B101" s="34"/>
      <c r="C101" s="89"/>
      <c r="D101" s="52" t="s">
        <v>47</v>
      </c>
      <c r="E101" s="118">
        <v>-23.1</v>
      </c>
      <c r="F101" s="118">
        <v>-19.7</v>
      </c>
      <c r="G101" s="118">
        <v>-9.4</v>
      </c>
      <c r="H101" s="118">
        <v>-4.5</v>
      </c>
      <c r="I101" s="118">
        <v>-3.4</v>
      </c>
      <c r="J101" s="118">
        <v>-12</v>
      </c>
      <c r="K101" s="5"/>
      <c r="L101" s="5"/>
      <c r="M101" s="5"/>
    </row>
    <row r="102" spans="1:13" ht="12.95" customHeight="1">
      <c r="A102" s="4"/>
      <c r="B102" s="34"/>
      <c r="C102" s="89"/>
      <c r="D102" s="119" t="s">
        <v>48</v>
      </c>
      <c r="E102" s="120">
        <v>-7.7</v>
      </c>
      <c r="F102" s="120">
        <v>-10.8</v>
      </c>
      <c r="G102" s="120">
        <v>-2.4</v>
      </c>
      <c r="H102" s="120">
        <v>1.5</v>
      </c>
      <c r="I102" s="120">
        <v>-3.6</v>
      </c>
      <c r="J102" s="120">
        <v>-7.9</v>
      </c>
      <c r="K102" s="5"/>
      <c r="L102" s="5"/>
      <c r="M102" s="5"/>
    </row>
    <row r="103" spans="1:13" ht="12.95" customHeight="1">
      <c r="A103" s="4"/>
      <c r="B103" s="34"/>
      <c r="C103" s="89"/>
      <c r="D103" s="52" t="s">
        <v>49</v>
      </c>
      <c r="E103" s="118">
        <v>1.9</v>
      </c>
      <c r="F103" s="118">
        <v>0.2</v>
      </c>
      <c r="G103" s="118">
        <v>6.1</v>
      </c>
      <c r="H103" s="118">
        <v>3.6</v>
      </c>
      <c r="I103" s="118">
        <v>3.3</v>
      </c>
      <c r="J103" s="118">
        <v>7</v>
      </c>
      <c r="K103" s="5"/>
      <c r="L103" s="5"/>
      <c r="M103" s="5"/>
    </row>
    <row r="104" spans="1:13" ht="12.95" customHeight="1">
      <c r="A104" s="4"/>
      <c r="B104" s="34"/>
      <c r="C104" s="89"/>
      <c r="D104" s="121" t="s">
        <v>50</v>
      </c>
      <c r="E104" s="122">
        <v>4.7</v>
      </c>
      <c r="F104" s="122">
        <v>-16.2</v>
      </c>
      <c r="G104" s="122">
        <v>-12.1</v>
      </c>
      <c r="H104" s="122">
        <v>-6.5</v>
      </c>
      <c r="I104" s="122">
        <v>-4.9000000000000004</v>
      </c>
      <c r="J104" s="122">
        <v>-17</v>
      </c>
      <c r="K104" s="5"/>
      <c r="L104" s="5"/>
      <c r="M104" s="5"/>
    </row>
    <row r="105" spans="1:13" ht="12.95" customHeight="1">
      <c r="A105" s="4"/>
      <c r="B105" s="34"/>
      <c r="C105" s="89"/>
      <c r="D105" s="471" t="s">
        <v>51</v>
      </c>
      <c r="E105" s="472"/>
      <c r="F105" s="111"/>
      <c r="G105" s="111"/>
      <c r="H105" s="111"/>
      <c r="I105" s="111"/>
      <c r="J105" s="124"/>
      <c r="K105" s="95"/>
      <c r="L105" s="5"/>
      <c r="M105" s="5"/>
    </row>
    <row r="106" spans="1:13" ht="12.95" customHeight="1">
      <c r="A106" s="4"/>
      <c r="B106" s="34"/>
      <c r="C106" s="89"/>
      <c r="D106" s="94"/>
      <c r="E106" s="94"/>
      <c r="F106" s="94"/>
      <c r="G106" s="94"/>
      <c r="H106" s="94"/>
      <c r="I106" s="94"/>
      <c r="J106" s="95"/>
      <c r="K106" s="95"/>
      <c r="L106" s="5"/>
      <c r="M106" s="5"/>
    </row>
    <row r="107" spans="1:13" ht="12.95" customHeight="1">
      <c r="A107" s="4"/>
      <c r="B107" s="34"/>
      <c r="C107" s="89"/>
      <c r="D107" s="146" t="s">
        <v>52</v>
      </c>
      <c r="E107" s="94"/>
      <c r="F107" s="94"/>
      <c r="G107" s="94"/>
      <c r="H107" s="94"/>
      <c r="I107" s="94"/>
      <c r="J107" s="95"/>
      <c r="K107" s="95"/>
      <c r="L107" s="5"/>
      <c r="M107" s="5"/>
    </row>
    <row r="108" spans="1:13" ht="12.95" customHeight="1">
      <c r="A108" s="4"/>
      <c r="B108" s="34"/>
      <c r="C108" s="89"/>
      <c r="D108" s="5"/>
      <c r="E108" s="94"/>
      <c r="F108" s="94"/>
      <c r="G108" s="94"/>
      <c r="H108" s="94"/>
      <c r="I108" s="94"/>
      <c r="J108" s="97"/>
      <c r="K108" s="97"/>
      <c r="L108" s="5"/>
      <c r="M108" s="5"/>
    </row>
    <row r="109" spans="1:13" ht="12.95" customHeight="1">
      <c r="A109" s="4"/>
      <c r="B109" s="35"/>
      <c r="C109" s="36"/>
      <c r="D109" s="409" t="s">
        <v>233</v>
      </c>
      <c r="E109" s="93"/>
      <c r="F109" s="93"/>
      <c r="G109" s="93"/>
      <c r="H109" s="93"/>
      <c r="I109" s="93"/>
      <c r="J109" s="445" t="s">
        <v>241</v>
      </c>
      <c r="K109" s="446"/>
      <c r="L109" s="5"/>
      <c r="M109" s="5"/>
    </row>
    <row r="110" spans="1:13" ht="12.95" customHeight="1">
      <c r="A110" s="4"/>
      <c r="B110" s="34"/>
      <c r="C110" s="89"/>
      <c r="D110" s="94"/>
      <c r="E110" s="94"/>
      <c r="F110" s="94"/>
      <c r="G110" s="94"/>
      <c r="H110" s="94"/>
      <c r="I110" s="94"/>
      <c r="J110" s="95"/>
      <c r="K110" s="95"/>
      <c r="L110" s="5"/>
      <c r="M110" s="5"/>
    </row>
    <row r="111" spans="1:13" ht="12.95" customHeight="1">
      <c r="A111" s="4"/>
      <c r="B111" s="99">
        <v>7.9</v>
      </c>
      <c r="C111" s="89"/>
      <c r="D111" s="458" t="s">
        <v>53</v>
      </c>
      <c r="E111" s="459"/>
      <c r="F111" s="459"/>
      <c r="G111" s="459"/>
      <c r="H111" s="459"/>
      <c r="I111" s="459"/>
      <c r="J111" s="459"/>
      <c r="K111" s="459"/>
      <c r="L111" s="5"/>
      <c r="M111" s="5"/>
    </row>
    <row r="112" spans="1:13" ht="12.95" customHeight="1">
      <c r="A112" s="4"/>
      <c r="B112" s="126"/>
      <c r="C112" s="89"/>
      <c r="D112" s="459"/>
      <c r="E112" s="459"/>
      <c r="F112" s="459"/>
      <c r="G112" s="459"/>
      <c r="H112" s="459"/>
      <c r="I112" s="459"/>
      <c r="J112" s="459"/>
      <c r="K112" s="459"/>
      <c r="L112" s="5"/>
      <c r="M112" s="5"/>
    </row>
    <row r="113" spans="1:13" ht="12.95" customHeight="1">
      <c r="A113" s="4"/>
      <c r="B113" s="126"/>
      <c r="C113" s="89"/>
      <c r="D113" s="127"/>
      <c r="E113" s="127"/>
      <c r="F113" s="127"/>
      <c r="G113" s="127"/>
      <c r="H113" s="127"/>
      <c r="I113" s="127"/>
      <c r="J113" s="127"/>
      <c r="K113" s="128"/>
      <c r="L113" s="128"/>
      <c r="M113" s="5"/>
    </row>
    <row r="114" spans="1:13" ht="12.95" customHeight="1">
      <c r="A114" s="4"/>
      <c r="B114" s="126"/>
      <c r="C114" s="89"/>
      <c r="D114" s="467" t="s">
        <v>54</v>
      </c>
      <c r="E114" s="468"/>
      <c r="F114" s="468"/>
      <c r="G114" s="129" t="s">
        <v>55</v>
      </c>
      <c r="H114" s="129" t="s">
        <v>56</v>
      </c>
      <c r="I114" s="129" t="s">
        <v>57</v>
      </c>
      <c r="J114" s="129" t="s">
        <v>58</v>
      </c>
      <c r="K114" s="130"/>
      <c r="L114" s="130"/>
      <c r="M114" s="5"/>
    </row>
    <row r="115" spans="1:13" ht="12.95" customHeight="1">
      <c r="A115" s="4"/>
      <c r="B115" s="126"/>
      <c r="C115" s="89"/>
      <c r="D115" s="103" t="s">
        <v>59</v>
      </c>
      <c r="E115" s="117"/>
      <c r="F115" s="117"/>
      <c r="G115" s="131">
        <v>2.95</v>
      </c>
      <c r="H115" s="131">
        <v>3.42</v>
      </c>
      <c r="I115" s="131">
        <v>3.31</v>
      </c>
      <c r="J115" s="131">
        <v>3.28</v>
      </c>
      <c r="K115" s="130"/>
      <c r="L115" s="130"/>
      <c r="M115" s="5"/>
    </row>
    <row r="116" spans="1:13" ht="12.95" customHeight="1">
      <c r="A116" s="4"/>
      <c r="B116" s="126"/>
      <c r="C116" s="89"/>
      <c r="D116" s="105" t="s">
        <v>60</v>
      </c>
      <c r="E116" s="118"/>
      <c r="F116" s="118"/>
      <c r="G116" s="132">
        <v>2.7</v>
      </c>
      <c r="H116" s="132">
        <v>4.1399999999999997</v>
      </c>
      <c r="I116" s="132">
        <v>3.67</v>
      </c>
      <c r="J116" s="132">
        <v>3.49</v>
      </c>
      <c r="K116" s="130"/>
      <c r="L116" s="130"/>
      <c r="M116" s="5"/>
    </row>
    <row r="117" spans="1:13" ht="12.95" customHeight="1">
      <c r="A117" s="4"/>
      <c r="B117" s="126"/>
      <c r="C117" s="89"/>
      <c r="D117" s="107" t="s">
        <v>61</v>
      </c>
      <c r="E117" s="120"/>
      <c r="F117" s="120"/>
      <c r="G117" s="133">
        <v>5.07</v>
      </c>
      <c r="H117" s="133">
        <v>4.7</v>
      </c>
      <c r="I117" s="133">
        <v>5.53</v>
      </c>
      <c r="J117" s="133">
        <v>5.86</v>
      </c>
      <c r="K117" s="130"/>
      <c r="L117" s="130"/>
      <c r="M117" s="5"/>
    </row>
    <row r="118" spans="1:13" ht="12.95" customHeight="1">
      <c r="A118" s="4"/>
      <c r="B118" s="126"/>
      <c r="C118" s="89"/>
      <c r="D118" s="105" t="s">
        <v>62</v>
      </c>
      <c r="E118" s="118"/>
      <c r="F118" s="118"/>
      <c r="G118" s="132">
        <v>4.66</v>
      </c>
      <c r="H118" s="132">
        <v>5.91</v>
      </c>
      <c r="I118" s="132">
        <v>5.32</v>
      </c>
      <c r="J118" s="132">
        <v>5.28</v>
      </c>
      <c r="K118" s="130"/>
      <c r="L118" s="130"/>
      <c r="M118" s="5"/>
    </row>
    <row r="119" spans="1:13" ht="12.95" customHeight="1">
      <c r="A119" s="4"/>
      <c r="B119" s="126"/>
      <c r="C119" s="89"/>
      <c r="D119" s="107" t="s">
        <v>63</v>
      </c>
      <c r="E119" s="120"/>
      <c r="F119" s="120"/>
      <c r="G119" s="133">
        <v>3.21</v>
      </c>
      <c r="H119" s="133">
        <v>4.33</v>
      </c>
      <c r="I119" s="133">
        <v>4.3</v>
      </c>
      <c r="J119" s="133">
        <v>4.07</v>
      </c>
      <c r="K119" s="130"/>
      <c r="L119" s="130"/>
      <c r="M119" s="5"/>
    </row>
    <row r="120" spans="1:13" ht="12.95" customHeight="1">
      <c r="A120" s="4"/>
      <c r="B120" s="126"/>
      <c r="C120" s="89"/>
      <c r="D120" s="105" t="s">
        <v>64</v>
      </c>
      <c r="E120" s="118"/>
      <c r="F120" s="118"/>
      <c r="G120" s="132">
        <v>4.17</v>
      </c>
      <c r="H120" s="132">
        <v>3.77</v>
      </c>
      <c r="I120" s="132">
        <v>4</v>
      </c>
      <c r="J120" s="132">
        <v>4.3600000000000003</v>
      </c>
      <c r="K120" s="130"/>
      <c r="L120" s="130"/>
      <c r="M120" s="5"/>
    </row>
    <row r="121" spans="1:13" ht="12.95" customHeight="1">
      <c r="A121" s="4"/>
      <c r="B121" s="126"/>
      <c r="C121" s="89"/>
      <c r="D121" s="107" t="s">
        <v>65</v>
      </c>
      <c r="E121" s="120"/>
      <c r="F121" s="120"/>
      <c r="G121" s="133">
        <v>3.78</v>
      </c>
      <c r="H121" s="133">
        <v>3.76</v>
      </c>
      <c r="I121" s="133">
        <v>4.0599999999999996</v>
      </c>
      <c r="J121" s="133">
        <v>4.29</v>
      </c>
      <c r="K121" s="130"/>
      <c r="L121" s="130"/>
      <c r="M121" s="5"/>
    </row>
    <row r="122" spans="1:13" ht="12.95" customHeight="1">
      <c r="A122" s="4"/>
      <c r="B122" s="126"/>
      <c r="C122" s="89"/>
      <c r="D122" s="105" t="s">
        <v>66</v>
      </c>
      <c r="E122" s="118"/>
      <c r="F122" s="118"/>
      <c r="G122" s="132">
        <v>3.75</v>
      </c>
      <c r="H122" s="132">
        <v>3.54</v>
      </c>
      <c r="I122" s="132">
        <v>4.6100000000000003</v>
      </c>
      <c r="J122" s="132">
        <v>4.53</v>
      </c>
      <c r="K122" s="130"/>
      <c r="L122" s="130"/>
      <c r="M122" s="5"/>
    </row>
    <row r="123" spans="1:13" ht="12.95" customHeight="1">
      <c r="A123" s="4"/>
      <c r="B123" s="126"/>
      <c r="C123" s="89"/>
      <c r="D123" s="107" t="s">
        <v>67</v>
      </c>
      <c r="E123" s="120"/>
      <c r="F123" s="120"/>
      <c r="G123" s="133">
        <v>2.97</v>
      </c>
      <c r="H123" s="133">
        <v>3.54</v>
      </c>
      <c r="I123" s="133">
        <v>3.82</v>
      </c>
      <c r="J123" s="133">
        <v>3.4</v>
      </c>
      <c r="K123" s="130"/>
      <c r="L123" s="130"/>
      <c r="M123" s="5"/>
    </row>
    <row r="124" spans="1:13" ht="12.95" customHeight="1">
      <c r="A124" s="4"/>
      <c r="B124" s="126"/>
      <c r="C124" s="89"/>
      <c r="D124" s="105" t="s">
        <v>68</v>
      </c>
      <c r="E124" s="118"/>
      <c r="F124" s="118"/>
      <c r="G124" s="132">
        <v>3.33</v>
      </c>
      <c r="H124" s="132">
        <v>4</v>
      </c>
      <c r="I124" s="132">
        <v>4.7699999999999996</v>
      </c>
      <c r="J124" s="132">
        <v>4.4400000000000004</v>
      </c>
      <c r="K124" s="130"/>
      <c r="L124" s="130"/>
      <c r="M124" s="5"/>
    </row>
    <row r="125" spans="1:13" ht="12.95" customHeight="1">
      <c r="A125" s="4"/>
      <c r="B125" s="126"/>
      <c r="C125" s="89"/>
      <c r="D125" s="107" t="s">
        <v>69</v>
      </c>
      <c r="E125" s="120"/>
      <c r="F125" s="120"/>
      <c r="G125" s="133">
        <v>3.34</v>
      </c>
      <c r="H125" s="133">
        <v>3.73</v>
      </c>
      <c r="I125" s="133">
        <v>4.0599999999999996</v>
      </c>
      <c r="J125" s="133">
        <v>3.79</v>
      </c>
      <c r="K125" s="130"/>
      <c r="L125" s="130"/>
      <c r="M125" s="5"/>
    </row>
    <row r="126" spans="1:13" ht="12.95" customHeight="1">
      <c r="A126" s="4"/>
      <c r="B126" s="126"/>
      <c r="C126" s="89"/>
      <c r="D126" s="109" t="s">
        <v>70</v>
      </c>
      <c r="E126" s="134"/>
      <c r="F126" s="134"/>
      <c r="G126" s="135">
        <v>2.46</v>
      </c>
      <c r="H126" s="135">
        <v>3.15</v>
      </c>
      <c r="I126" s="135">
        <v>3.24</v>
      </c>
      <c r="J126" s="135">
        <v>2.78</v>
      </c>
      <c r="K126" s="133"/>
      <c r="L126" s="133"/>
      <c r="M126" s="5"/>
    </row>
    <row r="127" spans="1:13" ht="12.95" customHeight="1">
      <c r="A127" s="4"/>
      <c r="B127" s="126"/>
      <c r="C127" s="89"/>
      <c r="D127" s="103" t="s">
        <v>71</v>
      </c>
      <c r="E127" s="123"/>
      <c r="F127" s="136"/>
      <c r="G127" s="136"/>
      <c r="H127" s="137"/>
      <c r="I127" s="131"/>
      <c r="J127" s="131"/>
      <c r="K127" s="133"/>
      <c r="L127" s="133"/>
      <c r="M127" s="5"/>
    </row>
    <row r="128" spans="1:13" ht="12.95" customHeight="1">
      <c r="A128" s="4"/>
      <c r="B128" s="138"/>
      <c r="C128" s="89"/>
      <c r="D128" s="139"/>
      <c r="E128" s="139"/>
      <c r="F128" s="139"/>
      <c r="G128" s="5"/>
      <c r="H128" s="130"/>
      <c r="I128" s="133"/>
      <c r="J128" s="133"/>
      <c r="K128" s="133"/>
      <c r="L128" s="133"/>
      <c r="M128" s="5"/>
    </row>
    <row r="129" spans="1:13" ht="12.95" customHeight="1">
      <c r="A129" s="4"/>
      <c r="B129" s="138"/>
      <c r="C129" s="89"/>
      <c r="D129" s="139"/>
      <c r="E129" s="139"/>
      <c r="F129" s="139"/>
      <c r="G129" s="130"/>
      <c r="H129" s="130"/>
      <c r="I129" s="133"/>
      <c r="J129" s="140"/>
      <c r="K129" s="140"/>
      <c r="L129" s="133"/>
      <c r="M129" s="5"/>
    </row>
    <row r="130" spans="1:13" ht="12.95" customHeight="1">
      <c r="A130" s="4"/>
      <c r="B130" s="141"/>
      <c r="C130" s="36"/>
      <c r="D130" s="409" t="s">
        <v>233</v>
      </c>
      <c r="E130" s="142"/>
      <c r="F130" s="142"/>
      <c r="G130" s="142"/>
      <c r="H130" s="142"/>
      <c r="I130" s="142"/>
      <c r="J130" s="445" t="s">
        <v>242</v>
      </c>
      <c r="K130" s="446"/>
      <c r="L130" s="142"/>
      <c r="M130" s="5"/>
    </row>
    <row r="131" spans="1:13" ht="12.95" customHeight="1">
      <c r="A131" s="4"/>
      <c r="B131" s="138"/>
      <c r="C131" s="89"/>
      <c r="D131" s="143"/>
      <c r="E131" s="5"/>
      <c r="F131" s="5"/>
      <c r="G131" s="5"/>
      <c r="H131" s="5"/>
      <c r="I131" s="5"/>
      <c r="J131" s="5"/>
      <c r="K131" s="5"/>
      <c r="L131" s="5"/>
      <c r="M131" s="5"/>
    </row>
    <row r="132" spans="1:13" ht="12.95" customHeight="1">
      <c r="A132" s="4"/>
      <c r="B132" s="138"/>
      <c r="C132" s="89"/>
      <c r="D132" s="143"/>
      <c r="E132" s="5"/>
      <c r="F132" s="5"/>
      <c r="G132" s="5"/>
      <c r="H132" s="5"/>
      <c r="I132" s="5"/>
      <c r="J132" s="5"/>
      <c r="K132" s="5"/>
      <c r="L132" s="5"/>
      <c r="M132" s="5"/>
    </row>
    <row r="133" spans="1:13" s="417" customFormat="1" ht="17.45" customHeight="1">
      <c r="A133" s="4"/>
      <c r="B133" s="438" t="s">
        <v>8</v>
      </c>
      <c r="C133" s="438"/>
      <c r="D133" s="438"/>
      <c r="E133" s="438"/>
      <c r="F133" s="438"/>
      <c r="G133" s="438"/>
      <c r="H133" s="439" t="s">
        <v>9</v>
      </c>
      <c r="I133" s="439"/>
      <c r="J133" s="439"/>
      <c r="K133" s="439"/>
      <c r="L133" s="439"/>
      <c r="M133" s="439"/>
    </row>
    <row r="134" spans="1:13" s="417" customFormat="1" ht="16.5" customHeight="1"/>
  </sheetData>
  <mergeCells count="31">
    <mergeCell ref="D76:K77"/>
    <mergeCell ref="D70:K71"/>
    <mergeCell ref="D64:K64"/>
    <mergeCell ref="J68:K68"/>
    <mergeCell ref="B2:D2"/>
    <mergeCell ref="J16:K16"/>
    <mergeCell ref="J38:K38"/>
    <mergeCell ref="J10:K10"/>
    <mergeCell ref="D8:K9"/>
    <mergeCell ref="D18:K19"/>
    <mergeCell ref="B6:M6"/>
    <mergeCell ref="D12:K15"/>
    <mergeCell ref="E21:E22"/>
    <mergeCell ref="E23:E26"/>
    <mergeCell ref="E27:E30"/>
    <mergeCell ref="H133:M133"/>
    <mergeCell ref="G21:I21"/>
    <mergeCell ref="J62:K62"/>
    <mergeCell ref="J73:K73"/>
    <mergeCell ref="J88:K88"/>
    <mergeCell ref="F44:I44"/>
    <mergeCell ref="D40:K41"/>
    <mergeCell ref="D85:K86"/>
    <mergeCell ref="E98:J98"/>
    <mergeCell ref="B133:G133"/>
    <mergeCell ref="J130:K130"/>
    <mergeCell ref="J109:K109"/>
    <mergeCell ref="D114:F114"/>
    <mergeCell ref="D90:K96"/>
    <mergeCell ref="D105:E105"/>
    <mergeCell ref="D111:K112"/>
  </mergeCells>
  <hyperlinks>
    <hyperlink ref="M4" location="Índice!A1" display="Volver al índice" xr:uid="{00000000-0004-0000-0200-000000000000}"/>
    <hyperlink ref="D10" location="Índice!A1" display="Volver al índice" xr:uid="{00000000-0004-0000-0200-000001000000}"/>
    <hyperlink ref="J10" location="'Rta_7.1'!R1C1" display="Ir a respuesta 7.1" xr:uid="{00000000-0004-0000-0200-000002000000}"/>
    <hyperlink ref="D16" location="Índice!A1" display="Volver al índice" xr:uid="{00000000-0004-0000-0200-000003000000}"/>
    <hyperlink ref="J16" location="'Rta_7.2'!R1C1" display="Ir a respuesta 7.2" xr:uid="{00000000-0004-0000-0200-000004000000}"/>
    <hyperlink ref="D38" location="Índice!A1" display="Volver al índice" xr:uid="{00000000-0004-0000-0200-000005000000}"/>
    <hyperlink ref="J38" location="'Rta_7.3'!R1C1" display="Ir a respuesta 7.3" xr:uid="{00000000-0004-0000-0200-000006000000}"/>
    <hyperlink ref="D62" location="Índice!A1" display="Volver al índice" xr:uid="{00000000-0004-0000-0200-000007000000}"/>
    <hyperlink ref="J62" location="'Rta_7.4'!R1C1" display="Ir a respuesta 7.4" xr:uid="{00000000-0004-0000-0200-000008000000}"/>
    <hyperlink ref="D68" location="Índice!A1" display="Volver al índice" xr:uid="{00000000-0004-0000-0200-000009000000}"/>
    <hyperlink ref="J68" location="'Rta_7.5'!R1C1" display="Ir a respuesta 7.5" xr:uid="{00000000-0004-0000-0200-00000A000000}"/>
    <hyperlink ref="D73" location="Índice!A1" display="Volver al índice" xr:uid="{00000000-0004-0000-0200-00000B000000}"/>
    <hyperlink ref="J73" location="'Rta_7.6'!R1C1" display="Ir a respuesta 7.6" xr:uid="{00000000-0004-0000-0200-00000C000000}"/>
    <hyperlink ref="D88" location="Índice!A1" display="Volver al índice" xr:uid="{00000000-0004-0000-0200-00000F000000}"/>
    <hyperlink ref="J88" location="'Rta_7.8'!R1C1" display="Ir a respuesta 7.8" xr:uid="{00000000-0004-0000-0200-000010000000}"/>
    <hyperlink ref="D109" location="Índice!A1" display="Volver al índice" xr:uid="{00000000-0004-0000-0200-000011000000}"/>
    <hyperlink ref="J109" location="'Rta_7.9'!R1C1" display="Ir a respuesta 7.9" xr:uid="{00000000-0004-0000-0200-000012000000}"/>
    <hyperlink ref="D130" location="Índice!A1" display="Volver al índice" xr:uid="{00000000-0004-0000-0200-000013000000}"/>
    <hyperlink ref="J130" location="'Rta_7.10'!R1C1" display="Ir a respuesta 7.10" xr:uid="{00000000-0004-0000-0200-000014000000}"/>
    <hyperlink ref="J10:K10" location="Rta_7.1!A1" display="Ir a respuesta 7.1" xr:uid="{E24C762C-53BC-45B7-9055-C2F503B09F1E}"/>
    <hyperlink ref="J16:K16" location="Rta_7.2!A1" display="Ir a respuesta 7.2" xr:uid="{0CDCBD81-3004-44FC-AB08-298447590D05}"/>
    <hyperlink ref="J38:K38" location="Rta_7.3!A1" display="Ir a respuesta 7.3" xr:uid="{509A94DD-BCD6-4A62-AC95-8B26930B999A}"/>
    <hyperlink ref="J62:K62" location="Rta_7.4!A1" display="Ir a respuesta 7.4" xr:uid="{E48D2C83-4A9A-4FE6-9178-B4762994357C}"/>
    <hyperlink ref="J68:K68" location="Rta_7.5!A1" display="Ir a respuesta 7.5" xr:uid="{B05DA34B-1B3A-43E5-B253-A07D51DB2A87}"/>
    <hyperlink ref="J73:K73" location="Rta_7.6!A1" display="Ir a respuesta 7.6" xr:uid="{79CF9354-D356-43C7-B152-B586A723AB05}"/>
    <hyperlink ref="J88:K88" location="Rta_7.7!A1" display="Ir a respuesta 7.8" xr:uid="{F836A478-49E7-4A21-8BD2-ED4C5810B9C7}"/>
    <hyperlink ref="J109:K109" location="Rta_7.8!A1" display="Ir a respuesta 7.8" xr:uid="{E8C6A1F4-9757-40AC-ACF4-FAB001168474}"/>
    <hyperlink ref="J130:K130" location="Rta_7.9!A1" display="Ir a respuesta 7.9" xr:uid="{9419B2FF-EF3B-4A11-9A48-2AB6A1E2AF78}"/>
  </hyperlinks>
  <pageMargins left="0.75" right="0.75" top="1" bottom="1" header="0.5" footer="0.5"/>
  <pageSetup scale="72" orientation="portrait"/>
  <headerFooter>
    <oddFooter>&amp;R&amp;"Arial,Regular"&amp;10&amp;K000000Ejercicios</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8C28-6072-4123-857F-2040E9600DCE}">
  <sheetPr>
    <pageSetUpPr fitToPage="1"/>
  </sheetPr>
  <dimension ref="A1:M44"/>
  <sheetViews>
    <sheetView showGridLines="0" tabSelected="1" workbookViewId="0">
      <selection activeCell="X24" sqref="X24"/>
    </sheetView>
  </sheetViews>
  <sheetFormatPr baseColWidth="10" defaultColWidth="8.85546875" defaultRowHeight="12.75" customHeight="1"/>
  <cols>
    <col min="1" max="1" width="8.85546875" style="1" customWidth="1"/>
    <col min="2" max="2" width="5.42578125" style="1" customWidth="1"/>
    <col min="3" max="3" width="9.42578125" style="1" customWidth="1"/>
    <col min="4" max="5" width="8.85546875" style="1" customWidth="1"/>
    <col min="6" max="6" width="11.140625" style="1" customWidth="1"/>
    <col min="7" max="8" width="10.42578125" style="1" customWidth="1"/>
    <col min="9" max="11" width="8.85546875" style="1" customWidth="1"/>
    <col min="12" max="12" width="8.5703125" style="417" customWidth="1"/>
    <col min="13" max="13" width="8.85546875" style="417" customWidth="1"/>
    <col min="14" max="16384" width="8.85546875" style="1"/>
  </cols>
  <sheetData>
    <row r="1" spans="1:12" ht="13.7" customHeight="1">
      <c r="A1" s="2"/>
      <c r="B1" s="3"/>
      <c r="C1" s="3"/>
      <c r="D1" s="3"/>
      <c r="E1" s="3"/>
      <c r="F1" s="3"/>
      <c r="G1" s="3"/>
      <c r="H1" s="3"/>
      <c r="I1" s="3"/>
      <c r="J1" s="3"/>
      <c r="K1" s="3"/>
      <c r="L1" s="3"/>
    </row>
    <row r="2" spans="1:12" ht="13.7" customHeight="1">
      <c r="A2" s="4"/>
      <c r="B2" s="5"/>
      <c r="C2" s="5"/>
      <c r="D2" s="5"/>
      <c r="E2" s="8"/>
      <c r="F2" s="8"/>
      <c r="G2" s="8"/>
      <c r="H2" s="8"/>
      <c r="I2" s="8"/>
      <c r="J2" s="8"/>
      <c r="K2" s="7" t="s">
        <v>1</v>
      </c>
      <c r="L2" s="5"/>
    </row>
    <row r="3" spans="1:12" ht="13.7" customHeight="1">
      <c r="A3" s="4"/>
      <c r="B3" s="5"/>
      <c r="C3" s="5"/>
      <c r="D3" s="5"/>
      <c r="E3" s="5"/>
      <c r="F3" s="8"/>
      <c r="G3" s="8"/>
      <c r="H3" s="8"/>
      <c r="I3" s="8"/>
      <c r="J3" s="8"/>
      <c r="K3" s="8"/>
      <c r="L3" s="5"/>
    </row>
    <row r="4" spans="1:12" ht="13.7" customHeight="1">
      <c r="A4" s="4"/>
      <c r="B4" s="410" t="s">
        <v>243</v>
      </c>
      <c r="C4" s="5"/>
      <c r="D4" s="5"/>
      <c r="E4" s="5"/>
      <c r="F4" s="8"/>
      <c r="G4" s="8"/>
      <c r="H4" s="8"/>
      <c r="I4" s="8"/>
      <c r="J4" s="8"/>
      <c r="K4" s="411" t="s">
        <v>233</v>
      </c>
      <c r="L4" s="5"/>
    </row>
    <row r="5" spans="1:12" ht="13.7" customHeight="1">
      <c r="A5" s="4"/>
      <c r="B5" s="5"/>
      <c r="C5" s="5"/>
      <c r="D5" s="5"/>
      <c r="E5" s="5"/>
      <c r="F5" s="5"/>
      <c r="G5" s="5"/>
      <c r="H5" s="5"/>
      <c r="I5" s="5"/>
      <c r="J5" s="5"/>
      <c r="K5" s="5"/>
      <c r="L5" s="5"/>
    </row>
    <row r="6" spans="1:12" ht="18.600000000000001" customHeight="1">
      <c r="A6" s="4"/>
      <c r="B6" s="438" t="s">
        <v>72</v>
      </c>
      <c r="C6" s="438"/>
      <c r="D6" s="438"/>
      <c r="E6" s="438"/>
      <c r="F6" s="438"/>
      <c r="G6" s="438"/>
      <c r="H6" s="414"/>
      <c r="I6" s="414"/>
      <c r="J6" s="414"/>
      <c r="K6" s="412"/>
      <c r="L6" s="412"/>
    </row>
    <row r="7" spans="1:12" ht="13.7" customHeight="1">
      <c r="A7" s="4"/>
      <c r="B7" s="5"/>
      <c r="C7" s="5"/>
      <c r="D7" s="5"/>
      <c r="E7" s="5"/>
      <c r="F7" s="5"/>
      <c r="G7" s="5"/>
      <c r="H7" s="5"/>
      <c r="I7" s="5"/>
      <c r="J7" s="5"/>
      <c r="K7" s="5"/>
      <c r="L7" s="5"/>
    </row>
    <row r="8" spans="1:12" ht="12.75" customHeight="1">
      <c r="A8" s="4"/>
      <c r="B8" s="150">
        <v>7.1</v>
      </c>
      <c r="C8" s="451" t="s">
        <v>166</v>
      </c>
      <c r="D8" s="474"/>
      <c r="E8" s="474"/>
      <c r="F8" s="474"/>
      <c r="G8" s="474"/>
      <c r="H8" s="474"/>
      <c r="I8" s="474"/>
      <c r="J8" s="474"/>
      <c r="K8" s="474"/>
      <c r="L8" s="5"/>
    </row>
    <row r="9" spans="1:12" ht="15.95" customHeight="1">
      <c r="A9" s="4"/>
      <c r="B9" s="151"/>
      <c r="C9" s="474"/>
      <c r="D9" s="474"/>
      <c r="E9" s="474"/>
      <c r="F9" s="474"/>
      <c r="G9" s="474"/>
      <c r="H9" s="474"/>
      <c r="I9" s="474"/>
      <c r="J9" s="474"/>
      <c r="K9" s="474"/>
      <c r="L9" s="5"/>
    </row>
    <row r="10" spans="1:12" ht="13.7" customHeight="1">
      <c r="A10" s="4"/>
      <c r="B10" s="5"/>
      <c r="C10" s="81"/>
      <c r="D10" s="81"/>
      <c r="E10" s="81"/>
      <c r="F10" s="81"/>
      <c r="G10" s="81"/>
      <c r="H10" s="81"/>
      <c r="I10" s="81"/>
      <c r="J10" s="81"/>
      <c r="K10" s="81"/>
      <c r="L10" s="5"/>
    </row>
    <row r="11" spans="1:12" ht="18.600000000000001" customHeight="1">
      <c r="A11" s="4"/>
      <c r="B11" s="438" t="s">
        <v>74</v>
      </c>
      <c r="C11" s="438"/>
      <c r="D11" s="438"/>
      <c r="E11" s="438"/>
      <c r="F11" s="438"/>
      <c r="G11" s="438"/>
      <c r="H11" s="438"/>
      <c r="I11" s="438"/>
      <c r="J11" s="438"/>
      <c r="K11" s="438"/>
      <c r="L11" s="438"/>
    </row>
    <row r="12" spans="1:12" ht="13.7" customHeight="1">
      <c r="A12" s="4"/>
      <c r="B12" s="5"/>
      <c r="C12" s="212" t="s">
        <v>199</v>
      </c>
      <c r="D12" s="5"/>
      <c r="E12" s="5"/>
      <c r="F12" s="5"/>
      <c r="G12" s="5"/>
      <c r="H12" s="5"/>
      <c r="I12" s="5"/>
      <c r="J12" s="5"/>
      <c r="K12" s="5"/>
      <c r="L12" s="5"/>
    </row>
    <row r="13" spans="1:12" ht="13.7" customHeight="1">
      <c r="A13" s="4"/>
      <c r="B13" s="5"/>
      <c r="C13" s="212"/>
      <c r="D13" s="5"/>
      <c r="E13" s="5"/>
      <c r="F13" s="5"/>
      <c r="G13" s="5"/>
      <c r="H13" s="5"/>
      <c r="I13" s="5"/>
      <c r="J13" s="5"/>
      <c r="K13" s="5"/>
      <c r="L13" s="5"/>
    </row>
    <row r="14" spans="1:12" ht="13.7" customHeight="1">
      <c r="A14" s="420"/>
      <c r="B14" s="62"/>
      <c r="C14" s="421" t="s">
        <v>206</v>
      </c>
      <c r="D14" s="62"/>
      <c r="E14" s="62"/>
      <c r="F14" s="62">
        <v>2021</v>
      </c>
      <c r="G14" s="62"/>
      <c r="H14" s="62"/>
      <c r="I14" s="62"/>
      <c r="J14" s="62">
        <v>2022</v>
      </c>
      <c r="K14" s="62"/>
      <c r="L14" s="62"/>
    </row>
    <row r="15" spans="1:12" ht="12.95" customHeight="1">
      <c r="A15" s="420"/>
      <c r="B15" s="17"/>
      <c r="C15" s="421"/>
      <c r="D15" s="289"/>
      <c r="E15" s="422" t="s">
        <v>207</v>
      </c>
      <c r="F15" s="422" t="s">
        <v>208</v>
      </c>
      <c r="G15" s="422" t="s">
        <v>209</v>
      </c>
      <c r="H15" s="422" t="s">
        <v>18</v>
      </c>
      <c r="I15" s="422" t="s">
        <v>207</v>
      </c>
      <c r="J15" s="422" t="s">
        <v>208</v>
      </c>
      <c r="K15" s="422" t="s">
        <v>209</v>
      </c>
      <c r="L15" s="423" t="s">
        <v>210</v>
      </c>
    </row>
    <row r="16" spans="1:12" ht="12.95" customHeight="1">
      <c r="A16" s="424"/>
      <c r="B16" s="476" t="s">
        <v>200</v>
      </c>
      <c r="C16" s="476"/>
      <c r="D16" s="289"/>
      <c r="E16" s="425">
        <v>298911</v>
      </c>
      <c r="F16" s="425">
        <v>307049</v>
      </c>
      <c r="G16" s="425">
        <v>328930</v>
      </c>
      <c r="H16" s="425">
        <v>348201</v>
      </c>
      <c r="I16" s="425">
        <v>369285</v>
      </c>
      <c r="J16" s="425">
        <v>392470</v>
      </c>
      <c r="K16" s="425">
        <v>405807</v>
      </c>
      <c r="L16" s="63">
        <v>408469</v>
      </c>
    </row>
    <row r="17" spans="1:12" ht="12.95" customHeight="1">
      <c r="A17" s="417"/>
      <c r="B17" s="552" t="s">
        <v>201</v>
      </c>
      <c r="C17" s="552"/>
      <c r="D17" s="552"/>
      <c r="E17" s="426">
        <v>247264</v>
      </c>
      <c r="F17" s="425">
        <v>255682</v>
      </c>
      <c r="G17" s="425">
        <v>270711</v>
      </c>
      <c r="H17" s="425">
        <v>283208</v>
      </c>
      <c r="I17" s="425">
        <v>296548</v>
      </c>
      <c r="J17" s="425">
        <v>310466</v>
      </c>
      <c r="K17" s="425">
        <v>326073</v>
      </c>
      <c r="L17" s="63">
        <v>323196</v>
      </c>
    </row>
    <row r="18" spans="1:12" ht="12.95" customHeight="1">
      <c r="A18" s="480" t="s">
        <v>213</v>
      </c>
      <c r="B18" s="480"/>
      <c r="C18" s="480"/>
      <c r="D18" s="289"/>
      <c r="E18" s="425">
        <v>202120</v>
      </c>
      <c r="F18" s="425">
        <v>208222</v>
      </c>
      <c r="G18" s="425">
        <v>220409</v>
      </c>
      <c r="H18" s="425">
        <v>234741</v>
      </c>
      <c r="I18" s="425">
        <v>245995</v>
      </c>
      <c r="J18" s="425">
        <v>258248</v>
      </c>
      <c r="K18" s="425">
        <v>270898</v>
      </c>
      <c r="L18" s="63">
        <v>275097</v>
      </c>
    </row>
    <row r="19" spans="1:12" ht="12.95" customHeight="1">
      <c r="A19" s="62"/>
      <c r="B19" s="477" t="s">
        <v>202</v>
      </c>
      <c r="C19" s="477"/>
      <c r="D19" s="289"/>
      <c r="E19" s="425">
        <v>45320</v>
      </c>
      <c r="F19" s="425">
        <v>47394</v>
      </c>
      <c r="G19" s="425">
        <v>49026</v>
      </c>
      <c r="H19" s="425">
        <v>46633</v>
      </c>
      <c r="I19" s="425">
        <v>50575</v>
      </c>
      <c r="J19" s="425">
        <v>51936</v>
      </c>
      <c r="K19" s="425">
        <v>52431</v>
      </c>
      <c r="L19" s="63">
        <v>51102</v>
      </c>
    </row>
    <row r="20" spans="1:12" ht="12.95" customHeight="1">
      <c r="A20" s="417"/>
      <c r="B20" s="551" t="s">
        <v>211</v>
      </c>
      <c r="C20" s="551"/>
      <c r="D20" s="289"/>
      <c r="E20" s="425">
        <v>54242</v>
      </c>
      <c r="F20" s="425">
        <v>53556</v>
      </c>
      <c r="G20" s="425">
        <v>57867</v>
      </c>
      <c r="H20" s="425">
        <v>60560</v>
      </c>
      <c r="I20" s="425">
        <v>72019</v>
      </c>
      <c r="J20" s="425">
        <v>83556</v>
      </c>
      <c r="K20" s="425">
        <v>77769</v>
      </c>
      <c r="L20" s="63">
        <v>86404</v>
      </c>
    </row>
    <row r="21" spans="1:12" ht="12.95" customHeight="1">
      <c r="A21" s="417"/>
      <c r="B21" s="289" t="s">
        <v>212</v>
      </c>
      <c r="C21" s="289"/>
      <c r="D21" s="289"/>
      <c r="E21" s="425">
        <v>55044</v>
      </c>
      <c r="F21" s="425">
        <v>54076</v>
      </c>
      <c r="G21" s="425">
        <v>55882</v>
      </c>
      <c r="H21" s="425">
        <v>61395</v>
      </c>
      <c r="I21" s="425">
        <v>65119</v>
      </c>
      <c r="J21" s="425">
        <v>65809</v>
      </c>
      <c r="K21" s="425">
        <v>72297</v>
      </c>
      <c r="L21" s="63">
        <v>74406</v>
      </c>
    </row>
    <row r="22" spans="1:12" ht="12.95" customHeight="1">
      <c r="A22" s="420"/>
      <c r="B22" s="478" t="s">
        <v>203</v>
      </c>
      <c r="C22" s="478"/>
      <c r="D22" s="289"/>
      <c r="E22" s="425">
        <v>41119</v>
      </c>
      <c r="F22" s="425">
        <v>44752</v>
      </c>
      <c r="G22" s="425">
        <v>50307</v>
      </c>
      <c r="H22" s="425">
        <v>58551</v>
      </c>
      <c r="I22" s="425">
        <v>67992</v>
      </c>
      <c r="J22" s="425">
        <v>76320</v>
      </c>
      <c r="K22" s="425">
        <v>77099</v>
      </c>
      <c r="L22" s="63">
        <v>78424</v>
      </c>
    </row>
    <row r="23" spans="1:12" ht="12.95" customHeight="1">
      <c r="A23" s="420"/>
      <c r="B23" s="478" t="s">
        <v>204</v>
      </c>
      <c r="C23" s="478"/>
      <c r="D23" s="289"/>
      <c r="E23" s="427">
        <v>59689</v>
      </c>
      <c r="F23" s="427">
        <v>67994</v>
      </c>
      <c r="G23" s="425">
        <v>75140</v>
      </c>
      <c r="H23" s="425">
        <v>82412</v>
      </c>
      <c r="I23" s="425">
        <v>96713</v>
      </c>
      <c r="J23" s="425">
        <v>100230</v>
      </c>
      <c r="K23" s="425">
        <v>108051</v>
      </c>
      <c r="L23" s="63">
        <v>106999</v>
      </c>
    </row>
    <row r="24" spans="1:12" ht="12.95" customHeight="1">
      <c r="A24" s="420"/>
      <c r="B24" s="479" t="s">
        <v>205</v>
      </c>
      <c r="C24" s="479"/>
      <c r="D24" s="153"/>
      <c r="E24" s="293">
        <v>280595</v>
      </c>
      <c r="F24" s="293">
        <v>280951</v>
      </c>
      <c r="G24" s="293">
        <v>305042</v>
      </c>
      <c r="H24" s="293">
        <v>325998</v>
      </c>
      <c r="I24" s="293">
        <v>340970</v>
      </c>
      <c r="J24" s="293">
        <v>364158</v>
      </c>
      <c r="K24" s="293">
        <v>376483</v>
      </c>
      <c r="L24" s="63">
        <v>382262</v>
      </c>
    </row>
    <row r="25" spans="1:12" ht="12.95" customHeight="1">
      <c r="A25" s="4"/>
      <c r="B25" s="17"/>
      <c r="C25" s="153"/>
      <c r="D25" s="153"/>
      <c r="E25" s="153"/>
      <c r="F25" s="153"/>
      <c r="G25" s="153"/>
      <c r="H25" s="153"/>
      <c r="I25" s="153"/>
      <c r="J25" s="153"/>
      <c r="K25" s="153"/>
      <c r="L25" s="5"/>
    </row>
    <row r="26" spans="1:12" ht="12.95" customHeight="1">
      <c r="A26" s="4"/>
      <c r="B26" s="17"/>
      <c r="C26" s="126" t="s">
        <v>215</v>
      </c>
      <c r="D26" s="139"/>
      <c r="E26" s="139"/>
      <c r="F26" s="139"/>
      <c r="G26" s="139"/>
      <c r="H26" s="139"/>
      <c r="I26" s="139"/>
      <c r="J26" s="139"/>
      <c r="K26" s="152"/>
      <c r="L26" s="5"/>
    </row>
    <row r="27" spans="1:12" ht="12.95" customHeight="1">
      <c r="A27" s="4"/>
      <c r="B27" s="17"/>
      <c r="C27" s="428" t="s">
        <v>214</v>
      </c>
      <c r="D27" s="62"/>
      <c r="E27" s="62"/>
      <c r="F27" s="62"/>
      <c r="G27" s="363"/>
      <c r="H27" s="363"/>
      <c r="I27" s="363"/>
      <c r="J27" s="363"/>
      <c r="K27" s="155"/>
      <c r="L27" s="5"/>
    </row>
    <row r="28" spans="1:12" ht="12.95" customHeight="1">
      <c r="A28" s="4"/>
      <c r="B28" s="17"/>
      <c r="C28" s="475" t="s">
        <v>220</v>
      </c>
      <c r="D28" s="475"/>
      <c r="E28" s="475"/>
      <c r="F28" s="475"/>
      <c r="G28" s="475"/>
      <c r="H28" s="475"/>
      <c r="I28" s="475"/>
      <c r="J28" s="475"/>
      <c r="K28" s="155"/>
      <c r="L28" s="5"/>
    </row>
    <row r="29" spans="1:12" ht="12.95" customHeight="1">
      <c r="A29" s="4"/>
      <c r="B29" s="17"/>
      <c r="C29" s="475"/>
      <c r="D29" s="475"/>
      <c r="E29" s="475"/>
      <c r="F29" s="475"/>
      <c r="G29" s="475"/>
      <c r="H29" s="475"/>
      <c r="I29" s="475"/>
      <c r="J29" s="475"/>
      <c r="K29" s="155"/>
      <c r="L29" s="5"/>
    </row>
    <row r="30" spans="1:12" ht="12.95" customHeight="1">
      <c r="A30" s="4"/>
      <c r="B30" s="17"/>
      <c r="C30" s="421"/>
      <c r="D30" s="421"/>
      <c r="E30" s="473"/>
      <c r="F30" s="473"/>
      <c r="G30" s="473"/>
      <c r="H30" s="363"/>
      <c r="I30" s="363"/>
      <c r="J30" s="363"/>
      <c r="K30" s="155"/>
      <c r="L30" s="5"/>
    </row>
    <row r="31" spans="1:12" ht="12.95" customHeight="1">
      <c r="A31" s="4"/>
      <c r="B31" s="17"/>
      <c r="C31" s="363"/>
      <c r="D31" s="428" t="s">
        <v>216</v>
      </c>
      <c r="E31" s="173"/>
      <c r="F31" s="173"/>
      <c r="G31" s="173"/>
      <c r="H31" s="363">
        <f>+H22/(E24+F24+G24+H24)</f>
        <v>4.9095830405522116E-2</v>
      </c>
      <c r="I31" s="363"/>
      <c r="J31" s="363"/>
      <c r="K31" s="155"/>
      <c r="L31" s="5"/>
    </row>
    <row r="32" spans="1:12" ht="12.95" customHeight="1">
      <c r="A32" s="4"/>
      <c r="B32" s="17"/>
      <c r="C32" s="421"/>
      <c r="D32" s="153"/>
      <c r="E32" s="153"/>
      <c r="F32" s="153"/>
      <c r="G32" s="153"/>
      <c r="H32" s="153"/>
      <c r="I32" s="153"/>
      <c r="J32" s="153"/>
      <c r="K32" s="153"/>
      <c r="L32" s="5"/>
    </row>
    <row r="33" spans="1:12" ht="12.95" customHeight="1">
      <c r="A33" s="4"/>
      <c r="B33" s="17"/>
      <c r="C33" s="429" t="s">
        <v>217</v>
      </c>
      <c r="D33" s="153"/>
      <c r="E33" s="153"/>
      <c r="F33" s="153"/>
      <c r="G33" s="153"/>
      <c r="H33" s="153"/>
      <c r="I33" s="153"/>
      <c r="J33" s="153"/>
      <c r="K33" s="153"/>
      <c r="L33" s="5"/>
    </row>
    <row r="34" spans="1:12" ht="12.95" customHeight="1">
      <c r="A34" s="4"/>
      <c r="B34" s="17"/>
      <c r="C34" s="363"/>
      <c r="D34" s="363"/>
      <c r="E34" s="481"/>
      <c r="F34" s="481"/>
      <c r="G34" s="481"/>
      <c r="H34" s="481"/>
      <c r="I34" s="363"/>
      <c r="J34" s="363"/>
      <c r="K34" s="155"/>
      <c r="L34" s="5"/>
    </row>
    <row r="35" spans="1:12" ht="12.95" customHeight="1">
      <c r="A35" s="4"/>
      <c r="B35" s="17"/>
      <c r="C35" s="363"/>
      <c r="D35" s="428" t="s">
        <v>218</v>
      </c>
      <c r="E35" s="363"/>
      <c r="F35" s="363"/>
      <c r="G35" s="363">
        <f>+(L24-H24)/H24</f>
        <v>0.17259001588966805</v>
      </c>
      <c r="H35" s="363"/>
      <c r="I35" s="363"/>
      <c r="J35" s="363"/>
      <c r="K35" s="155"/>
      <c r="L35" s="5"/>
    </row>
    <row r="36" spans="1:12" ht="12.95" customHeight="1">
      <c r="A36" s="4"/>
      <c r="B36" s="17"/>
      <c r="C36" s="404"/>
      <c r="D36" s="255"/>
      <c r="E36" s="255"/>
      <c r="F36" s="255"/>
      <c r="G36" s="255"/>
      <c r="H36" s="255"/>
      <c r="I36" s="255"/>
      <c r="J36" s="255"/>
      <c r="K36" s="255"/>
      <c r="L36" s="5"/>
    </row>
    <row r="37" spans="1:12" ht="12.95" customHeight="1">
      <c r="A37" s="4"/>
      <c r="B37" s="17"/>
      <c r="C37" s="430" t="s">
        <v>219</v>
      </c>
      <c r="D37" s="67"/>
      <c r="E37" s="67"/>
      <c r="F37" s="67"/>
      <c r="G37" s="67"/>
      <c r="H37" s="67"/>
      <c r="I37" s="67"/>
      <c r="J37" s="67"/>
      <c r="K37" s="67"/>
      <c r="L37" s="5"/>
    </row>
    <row r="38" spans="1:12" ht="12.95" customHeight="1">
      <c r="A38" s="4"/>
      <c r="B38" s="17"/>
      <c r="C38" s="363"/>
      <c r="D38" s="363"/>
      <c r="E38" s="481"/>
      <c r="F38" s="481"/>
      <c r="G38" s="481"/>
      <c r="H38" s="363"/>
      <c r="I38" s="363"/>
      <c r="J38" s="363"/>
      <c r="K38" s="155"/>
      <c r="L38" s="5"/>
    </row>
    <row r="39" spans="1:12" ht="12.95" customHeight="1">
      <c r="A39" s="4"/>
      <c r="B39" s="17"/>
      <c r="C39" s="155"/>
      <c r="D39" s="155"/>
      <c r="E39" s="406">
        <f>+G35*H31</f>
        <v>8.4734501498055104E-3</v>
      </c>
      <c r="F39" s="155"/>
      <c r="G39" s="155"/>
      <c r="H39" s="155"/>
      <c r="I39" s="155"/>
      <c r="J39" s="155"/>
      <c r="K39" s="155"/>
      <c r="L39" s="5"/>
    </row>
    <row r="40" spans="1:12" ht="12.95" customHeight="1">
      <c r="A40" s="4"/>
      <c r="B40" s="17"/>
      <c r="C40" s="155"/>
      <c r="D40" s="155"/>
      <c r="E40" s="155"/>
      <c r="F40" s="155"/>
      <c r="G40" s="155"/>
      <c r="H40" s="155"/>
      <c r="I40" s="155"/>
      <c r="J40" s="155"/>
      <c r="K40" s="155"/>
      <c r="L40" s="5"/>
    </row>
    <row r="41" spans="1:12" ht="12.95" customHeight="1">
      <c r="A41" s="4"/>
      <c r="B41" s="17"/>
      <c r="C41" s="175"/>
      <c r="D41" s="90"/>
      <c r="E41" s="90"/>
      <c r="F41" s="90"/>
      <c r="G41" s="155"/>
      <c r="H41" s="90"/>
      <c r="I41" s="90"/>
      <c r="J41" s="90"/>
      <c r="K41" s="90"/>
      <c r="L41" s="5"/>
    </row>
    <row r="42" spans="1:12" ht="16.5" customHeight="1">
      <c r="A42" s="148"/>
      <c r="B42" s="438" t="s">
        <v>8</v>
      </c>
      <c r="C42" s="438"/>
      <c r="D42" s="438"/>
      <c r="E42" s="438"/>
      <c r="F42" s="438"/>
      <c r="G42" s="438"/>
      <c r="H42" s="439" t="s">
        <v>9</v>
      </c>
      <c r="I42" s="439"/>
      <c r="J42" s="439"/>
      <c r="K42" s="439"/>
      <c r="L42" s="439"/>
    </row>
    <row r="43" spans="1:12" s="417" customFormat="1" ht="18.600000000000001" customHeight="1">
      <c r="A43" s="4"/>
      <c r="B43" s="13"/>
      <c r="C43" s="13"/>
      <c r="D43" s="13"/>
      <c r="E43" s="13"/>
      <c r="F43" s="13"/>
      <c r="G43" s="13"/>
      <c r="H43" s="13"/>
      <c r="I43" s="13"/>
      <c r="J43" s="13"/>
      <c r="K43" s="13"/>
      <c r="L43" s="5"/>
    </row>
    <row r="44" spans="1:12" s="417" customFormat="1" ht="12.75" customHeight="1"/>
  </sheetData>
  <mergeCells count="15">
    <mergeCell ref="E38:G38"/>
    <mergeCell ref="B11:L11"/>
    <mergeCell ref="E30:G30"/>
    <mergeCell ref="C8:K9"/>
    <mergeCell ref="B6:G6"/>
    <mergeCell ref="H42:L42"/>
    <mergeCell ref="B42:G42"/>
    <mergeCell ref="C28:J29"/>
    <mergeCell ref="B16:C16"/>
    <mergeCell ref="B19:C19"/>
    <mergeCell ref="B22:C22"/>
    <mergeCell ref="B23:C23"/>
    <mergeCell ref="B24:C24"/>
    <mergeCell ref="A18:C18"/>
    <mergeCell ref="E34:H34"/>
  </mergeCells>
  <hyperlinks>
    <hyperlink ref="B4" location="Ejercicios!A1" display="Volver a ejercicios" xr:uid="{10B46436-98C7-4266-8700-CD731A7922AB}"/>
    <hyperlink ref="K4" location="Índice!A1" display="Volver al índice" xr:uid="{6481A137-B017-4A56-B162-EA5FDCB70F38}"/>
  </hyperlinks>
  <pageMargins left="0.75" right="0.75" top="1" bottom="1" header="0.5" footer="0.5"/>
  <pageSetup scale="66" orientation="landscape" r:id="rId1"/>
  <headerFooter>
    <oddFooter>&amp;R&amp;"Arial,Regular"&amp;10&amp;K000000Rta_7.2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3"/>
  <sheetViews>
    <sheetView showGridLines="0" zoomScaleNormal="100" workbookViewId="0">
      <selection activeCell="L57" sqref="L57"/>
    </sheetView>
  </sheetViews>
  <sheetFormatPr baseColWidth="10" defaultColWidth="8.85546875" defaultRowHeight="12.75" customHeight="1"/>
  <cols>
    <col min="1" max="1" width="8.85546875" style="1" customWidth="1"/>
    <col min="2" max="2" width="5.42578125" style="1" customWidth="1"/>
    <col min="3" max="5" width="8.85546875" style="1" customWidth="1"/>
    <col min="6" max="6" width="11.140625" style="1" customWidth="1"/>
    <col min="7" max="8" width="10.42578125" style="1" customWidth="1"/>
    <col min="9" max="11" width="8.85546875" style="1" customWidth="1"/>
    <col min="12" max="12" width="19.85546875" style="417" customWidth="1"/>
    <col min="13" max="13" width="8.85546875" style="417" customWidth="1"/>
    <col min="14" max="16384" width="8.85546875" style="1"/>
  </cols>
  <sheetData>
    <row r="1" spans="1:12" ht="13.7" customHeight="1">
      <c r="A1" s="2"/>
      <c r="B1" s="3"/>
      <c r="C1" s="3"/>
      <c r="D1" s="3"/>
      <c r="E1" s="3"/>
      <c r="F1" s="3"/>
      <c r="G1" s="3"/>
      <c r="H1" s="3"/>
      <c r="I1" s="3"/>
      <c r="J1" s="3"/>
      <c r="K1" s="3"/>
      <c r="L1" s="3"/>
    </row>
    <row r="2" spans="1:12" ht="13.7" customHeight="1">
      <c r="A2" s="4"/>
      <c r="B2" s="5"/>
      <c r="C2" s="5"/>
      <c r="D2" s="5"/>
      <c r="E2" s="8"/>
      <c r="F2" s="8"/>
      <c r="G2" s="8"/>
      <c r="H2" s="8"/>
      <c r="I2" s="8"/>
      <c r="J2" s="8"/>
      <c r="K2" s="7" t="s">
        <v>1</v>
      </c>
      <c r="L2" s="5"/>
    </row>
    <row r="3" spans="1:12" ht="13.7" customHeight="1">
      <c r="A3" s="4"/>
      <c r="B3" s="5"/>
      <c r="C3" s="5"/>
      <c r="D3" s="5"/>
      <c r="E3" s="5"/>
      <c r="F3" s="8"/>
      <c r="G3" s="8"/>
      <c r="H3" s="8"/>
      <c r="I3" s="8"/>
      <c r="J3" s="8"/>
      <c r="K3" s="8"/>
      <c r="L3" s="5"/>
    </row>
    <row r="4" spans="1:12" ht="13.7" customHeight="1">
      <c r="A4" s="4"/>
      <c r="B4" s="410" t="s">
        <v>243</v>
      </c>
      <c r="C4" s="5"/>
      <c r="D4" s="5"/>
      <c r="E4" s="5"/>
      <c r="F4" s="8"/>
      <c r="G4" s="8"/>
      <c r="H4" s="8"/>
      <c r="I4" s="8"/>
      <c r="J4" s="8"/>
      <c r="K4" s="411" t="s">
        <v>233</v>
      </c>
      <c r="L4" s="5"/>
    </row>
    <row r="5" spans="1:12" ht="13.7" customHeight="1">
      <c r="A5" s="4"/>
      <c r="B5" s="5"/>
      <c r="C5" s="5"/>
      <c r="D5" s="5"/>
      <c r="E5" s="5"/>
      <c r="F5" s="5"/>
      <c r="G5" s="5"/>
      <c r="H5" s="5"/>
      <c r="I5" s="5"/>
      <c r="J5" s="5"/>
      <c r="K5" s="5"/>
      <c r="L5" s="5"/>
    </row>
    <row r="6" spans="1:12" ht="18.600000000000001" customHeight="1">
      <c r="A6" s="4"/>
      <c r="B6" s="438" t="s">
        <v>72</v>
      </c>
      <c r="C6" s="438"/>
      <c r="D6" s="438"/>
      <c r="E6" s="438"/>
      <c r="F6" s="438"/>
      <c r="G6" s="441"/>
      <c r="H6" s="442"/>
      <c r="I6" s="442"/>
      <c r="J6" s="442"/>
      <c r="K6" s="412"/>
      <c r="L6" s="5"/>
    </row>
    <row r="7" spans="1:12" ht="13.7" customHeight="1">
      <c r="A7" s="4"/>
      <c r="B7" s="5"/>
      <c r="C7" s="5"/>
      <c r="D7" s="5"/>
      <c r="E7" s="5"/>
      <c r="F7" s="5"/>
      <c r="G7" s="5"/>
      <c r="H7" s="5"/>
      <c r="I7" s="5"/>
      <c r="J7" s="5"/>
      <c r="K7" s="5"/>
      <c r="L7" s="5"/>
    </row>
    <row r="8" spans="1:12" ht="12.75" customHeight="1">
      <c r="A8" s="4"/>
      <c r="B8" s="150">
        <v>7.2</v>
      </c>
      <c r="C8" s="451" t="s">
        <v>11</v>
      </c>
      <c r="D8" s="474"/>
      <c r="E8" s="474"/>
      <c r="F8" s="474"/>
      <c r="G8" s="474"/>
      <c r="H8" s="474"/>
      <c r="I8" s="474"/>
      <c r="J8" s="474"/>
      <c r="K8" s="474"/>
      <c r="L8" s="5"/>
    </row>
    <row r="9" spans="1:12" ht="15.95" customHeight="1">
      <c r="A9" s="4"/>
      <c r="B9" s="151"/>
      <c r="C9" s="474"/>
      <c r="D9" s="474"/>
      <c r="E9" s="474"/>
      <c r="F9" s="474"/>
      <c r="G9" s="474"/>
      <c r="H9" s="474"/>
      <c r="I9" s="474"/>
      <c r="J9" s="474"/>
      <c r="K9" s="474"/>
      <c r="L9" s="5"/>
    </row>
    <row r="10" spans="1:12" ht="15.95" customHeight="1">
      <c r="A10" s="4"/>
      <c r="B10" s="151"/>
      <c r="C10" s="474"/>
      <c r="D10" s="474"/>
      <c r="E10" s="474"/>
      <c r="F10" s="474"/>
      <c r="G10" s="474"/>
      <c r="H10" s="474"/>
      <c r="I10" s="474"/>
      <c r="J10" s="474"/>
      <c r="K10" s="474"/>
      <c r="L10" s="5"/>
    </row>
    <row r="11" spans="1:12" ht="14.25" customHeight="1">
      <c r="A11" s="4"/>
      <c r="B11" s="5"/>
      <c r="C11" s="474"/>
      <c r="D11" s="474"/>
      <c r="E11" s="474"/>
      <c r="F11" s="474"/>
      <c r="G11" s="474"/>
      <c r="H11" s="474"/>
      <c r="I11" s="474"/>
      <c r="J11" s="474"/>
      <c r="K11" s="474"/>
      <c r="L11" s="5"/>
    </row>
    <row r="12" spans="1:12" ht="13.7" customHeight="1">
      <c r="A12" s="4"/>
      <c r="B12" s="5"/>
      <c r="C12" s="474"/>
      <c r="D12" s="474"/>
      <c r="E12" s="474"/>
      <c r="F12" s="474"/>
      <c r="G12" s="474"/>
      <c r="H12" s="474"/>
      <c r="I12" s="474"/>
      <c r="J12" s="474"/>
      <c r="K12" s="474"/>
      <c r="L12" s="5"/>
    </row>
    <row r="13" spans="1:12" ht="13.7" customHeight="1">
      <c r="A13" s="4"/>
      <c r="B13" s="5"/>
      <c r="C13" s="81"/>
      <c r="D13" s="81"/>
      <c r="E13" s="81"/>
      <c r="F13" s="81"/>
      <c r="G13" s="81"/>
      <c r="H13" s="81"/>
      <c r="I13" s="81"/>
      <c r="J13" s="81"/>
      <c r="K13" s="81"/>
      <c r="L13" s="5"/>
    </row>
    <row r="14" spans="1:12" ht="18.600000000000001" customHeight="1">
      <c r="A14" s="4"/>
      <c r="B14" s="438" t="s">
        <v>74</v>
      </c>
      <c r="C14" s="438"/>
      <c r="D14" s="438"/>
      <c r="E14" s="438"/>
      <c r="F14" s="438"/>
      <c r="G14" s="438"/>
      <c r="H14" s="438"/>
      <c r="I14" s="438"/>
      <c r="J14" s="438"/>
      <c r="K14" s="438"/>
      <c r="L14" s="5"/>
    </row>
    <row r="15" spans="1:12" ht="13.7" customHeight="1">
      <c r="A15" s="4"/>
      <c r="B15" s="5"/>
      <c r="C15" s="5"/>
      <c r="D15" s="5"/>
      <c r="E15" s="5"/>
      <c r="F15" s="5"/>
      <c r="G15" s="5"/>
      <c r="H15" s="5"/>
      <c r="I15" s="5"/>
      <c r="J15" s="5"/>
      <c r="K15" s="5"/>
      <c r="L15" s="5"/>
    </row>
    <row r="16" spans="1:12" ht="12.95" customHeight="1">
      <c r="A16" s="4"/>
      <c r="B16" s="17"/>
      <c r="C16" s="451" t="s">
        <v>75</v>
      </c>
      <c r="D16" s="486"/>
      <c r="E16" s="486"/>
      <c r="F16" s="486"/>
      <c r="G16" s="486"/>
      <c r="H16" s="486"/>
      <c r="I16" s="486"/>
      <c r="J16" s="486"/>
      <c r="K16" s="486"/>
      <c r="L16" s="5"/>
    </row>
    <row r="17" spans="1:12" ht="12.95" customHeight="1">
      <c r="A17" s="4"/>
      <c r="B17" s="17"/>
      <c r="C17" s="486"/>
      <c r="D17" s="486"/>
      <c r="E17" s="486"/>
      <c r="F17" s="486"/>
      <c r="G17" s="486"/>
      <c r="H17" s="486"/>
      <c r="I17" s="486"/>
      <c r="J17" s="486"/>
      <c r="K17" s="486"/>
      <c r="L17" s="5"/>
    </row>
    <row r="18" spans="1:12" ht="12.95" customHeight="1">
      <c r="A18" s="4"/>
      <c r="B18" s="17"/>
      <c r="C18" s="486"/>
      <c r="D18" s="486"/>
      <c r="E18" s="486"/>
      <c r="F18" s="486"/>
      <c r="G18" s="486"/>
      <c r="H18" s="486"/>
      <c r="I18" s="486"/>
      <c r="J18" s="486"/>
      <c r="K18" s="486"/>
      <c r="L18" s="5"/>
    </row>
    <row r="19" spans="1:12" ht="12.95" customHeight="1">
      <c r="A19" s="4"/>
      <c r="B19" s="17"/>
      <c r="C19" s="486"/>
      <c r="D19" s="486"/>
      <c r="E19" s="486"/>
      <c r="F19" s="486"/>
      <c r="G19" s="486"/>
      <c r="H19" s="486"/>
      <c r="I19" s="486"/>
      <c r="J19" s="486"/>
      <c r="K19" s="486"/>
      <c r="L19" s="5"/>
    </row>
    <row r="20" spans="1:12" ht="12.95" customHeight="1">
      <c r="A20" s="4"/>
      <c r="B20" s="17"/>
      <c r="C20" s="486"/>
      <c r="D20" s="486"/>
      <c r="E20" s="486"/>
      <c r="F20" s="486"/>
      <c r="G20" s="486"/>
      <c r="H20" s="486"/>
      <c r="I20" s="486"/>
      <c r="J20" s="486"/>
      <c r="K20" s="486"/>
      <c r="L20" s="5"/>
    </row>
    <row r="21" spans="1:12" ht="12.95" customHeight="1">
      <c r="A21" s="4"/>
      <c r="B21" s="17"/>
      <c r="C21" s="486"/>
      <c r="D21" s="486"/>
      <c r="E21" s="486"/>
      <c r="F21" s="486"/>
      <c r="G21" s="486"/>
      <c r="H21" s="486"/>
      <c r="I21" s="486"/>
      <c r="J21" s="486"/>
      <c r="K21" s="486"/>
      <c r="L21" s="5"/>
    </row>
    <row r="22" spans="1:12" ht="12.95" customHeight="1">
      <c r="A22" s="4"/>
      <c r="B22" s="17"/>
      <c r="C22" s="486"/>
      <c r="D22" s="486"/>
      <c r="E22" s="486"/>
      <c r="F22" s="486"/>
      <c r="G22" s="486"/>
      <c r="H22" s="486"/>
      <c r="I22" s="486"/>
      <c r="J22" s="486"/>
      <c r="K22" s="486"/>
      <c r="L22" s="5"/>
    </row>
    <row r="23" spans="1:12" ht="12.95" customHeight="1">
      <c r="A23" s="4"/>
      <c r="B23" s="17"/>
      <c r="C23" s="486"/>
      <c r="D23" s="486"/>
      <c r="E23" s="486"/>
      <c r="F23" s="486"/>
      <c r="G23" s="486"/>
      <c r="H23" s="486"/>
      <c r="I23" s="486"/>
      <c r="J23" s="486"/>
      <c r="K23" s="486"/>
      <c r="L23" s="5"/>
    </row>
    <row r="24" spans="1:12" ht="12.95" customHeight="1">
      <c r="A24" s="4"/>
      <c r="B24" s="17"/>
      <c r="C24" s="451" t="s">
        <v>76</v>
      </c>
      <c r="D24" s="474"/>
      <c r="E24" s="474"/>
      <c r="F24" s="474"/>
      <c r="G24" s="474"/>
      <c r="H24" s="474"/>
      <c r="I24" s="474"/>
      <c r="J24" s="474"/>
      <c r="K24" s="474"/>
      <c r="L24" s="5"/>
    </row>
    <row r="25" spans="1:12" ht="12.95" customHeight="1">
      <c r="A25" s="4"/>
      <c r="B25" s="17"/>
      <c r="C25" s="153"/>
      <c r="D25" s="153"/>
      <c r="E25" s="153"/>
      <c r="F25" s="153"/>
      <c r="G25" s="153"/>
      <c r="H25" s="153"/>
      <c r="I25" s="153"/>
      <c r="J25" s="153"/>
      <c r="K25" s="153"/>
      <c r="L25" s="5"/>
    </row>
    <row r="26" spans="1:12" ht="12.95" customHeight="1">
      <c r="A26" s="4"/>
      <c r="B26" s="17"/>
      <c r="C26" s="152"/>
      <c r="D26" s="152"/>
      <c r="E26" s="154"/>
      <c r="F26" s="154"/>
      <c r="G26" s="154"/>
      <c r="H26" s="154"/>
      <c r="I26" s="152"/>
      <c r="J26" s="152"/>
      <c r="K26" s="152"/>
      <c r="L26" s="5"/>
    </row>
    <row r="27" spans="1:12" ht="12.95" customHeight="1">
      <c r="A27" s="4"/>
      <c r="B27" s="17"/>
      <c r="C27" s="155"/>
      <c r="D27" s="156"/>
      <c r="E27" s="484" t="s">
        <v>77</v>
      </c>
      <c r="F27" s="485"/>
      <c r="G27" s="482" t="s">
        <v>78</v>
      </c>
      <c r="H27" s="483"/>
      <c r="I27" s="157"/>
      <c r="J27" s="155"/>
      <c r="K27" s="155"/>
      <c r="L27" s="5"/>
    </row>
    <row r="28" spans="1:12" ht="12.95" customHeight="1">
      <c r="A28" s="4"/>
      <c r="B28" s="17"/>
      <c r="C28" s="155"/>
      <c r="D28" s="158"/>
      <c r="E28" s="159" t="s">
        <v>15</v>
      </c>
      <c r="F28" s="160">
        <v>75449</v>
      </c>
      <c r="G28" s="159" t="s">
        <v>15</v>
      </c>
      <c r="H28" s="161">
        <v>80106</v>
      </c>
      <c r="I28" s="157"/>
      <c r="J28" s="155"/>
      <c r="K28" s="155"/>
      <c r="L28" s="5"/>
    </row>
    <row r="29" spans="1:12" ht="12.95" customHeight="1">
      <c r="A29" s="4"/>
      <c r="B29" s="17"/>
      <c r="C29" s="155"/>
      <c r="D29" s="158"/>
      <c r="E29" s="162" t="s">
        <v>16</v>
      </c>
      <c r="F29" s="163">
        <v>76720</v>
      </c>
      <c r="G29" s="162" t="s">
        <v>16</v>
      </c>
      <c r="H29" s="164">
        <v>80091</v>
      </c>
      <c r="I29" s="157"/>
      <c r="J29" s="155"/>
      <c r="K29" s="155"/>
      <c r="L29" s="5"/>
    </row>
    <row r="30" spans="1:12" ht="12.95" customHeight="1">
      <c r="A30" s="4"/>
      <c r="B30" s="17"/>
      <c r="C30" s="5"/>
      <c r="D30" s="158"/>
      <c r="E30" s="162" t="s">
        <v>17</v>
      </c>
      <c r="F30" s="163">
        <v>77631</v>
      </c>
      <c r="G30" s="162" t="s">
        <v>17</v>
      </c>
      <c r="H30" s="164">
        <v>81035</v>
      </c>
      <c r="I30" s="157"/>
      <c r="J30" s="155"/>
      <c r="K30" s="155"/>
      <c r="L30" s="5"/>
    </row>
    <row r="31" spans="1:12" ht="12.95" customHeight="1">
      <c r="A31" s="4"/>
      <c r="B31" s="17"/>
      <c r="C31" s="5"/>
      <c r="D31" s="158"/>
      <c r="E31" s="165" t="s">
        <v>18</v>
      </c>
      <c r="F31" s="166">
        <v>78618</v>
      </c>
      <c r="G31" s="165" t="s">
        <v>18</v>
      </c>
      <c r="H31" s="167"/>
      <c r="I31" s="157"/>
      <c r="J31" s="155"/>
      <c r="K31" s="155"/>
      <c r="L31" s="5"/>
    </row>
    <row r="32" spans="1:12" ht="12.95" customHeight="1">
      <c r="A32" s="4"/>
      <c r="B32" s="17"/>
      <c r="C32" s="5"/>
      <c r="D32" s="158"/>
      <c r="E32" s="168" t="s">
        <v>73</v>
      </c>
      <c r="F32" s="169">
        <f>SUM(F28:F31)</f>
        <v>308418</v>
      </c>
      <c r="G32" s="168" t="s">
        <v>73</v>
      </c>
      <c r="H32" s="170">
        <f>F32*(1+0.054)</f>
        <v>325072.57200000004</v>
      </c>
      <c r="I32" s="157"/>
      <c r="J32" s="155"/>
      <c r="K32" s="155"/>
      <c r="L32" s="5"/>
    </row>
    <row r="33" spans="1:12" ht="12.95" customHeight="1">
      <c r="A33" s="4"/>
      <c r="B33" s="17"/>
      <c r="C33" s="5"/>
      <c r="D33" s="5"/>
      <c r="E33" s="171"/>
      <c r="F33" s="171"/>
      <c r="G33" s="172"/>
      <c r="H33" s="172"/>
      <c r="I33" s="155"/>
      <c r="J33" s="155"/>
      <c r="K33" s="155"/>
      <c r="L33" s="5"/>
    </row>
    <row r="34" spans="1:12" ht="12.95" customHeight="1">
      <c r="A34" s="4"/>
      <c r="B34" s="17"/>
      <c r="C34" s="5"/>
      <c r="D34" s="5"/>
      <c r="E34" s="5"/>
      <c r="F34" s="5"/>
      <c r="G34" s="155"/>
      <c r="H34" s="155"/>
      <c r="I34" s="155"/>
      <c r="J34" s="155"/>
      <c r="K34" s="155"/>
      <c r="L34" s="5"/>
    </row>
    <row r="35" spans="1:12" ht="12.95" customHeight="1">
      <c r="A35" s="4"/>
      <c r="B35" s="17"/>
      <c r="C35" s="481" t="s">
        <v>79</v>
      </c>
      <c r="D35" s="487"/>
      <c r="E35" s="487"/>
      <c r="F35" s="487"/>
      <c r="G35" s="487"/>
      <c r="H35" s="155"/>
      <c r="I35" s="155"/>
      <c r="J35" s="155"/>
      <c r="K35" s="155"/>
      <c r="L35" s="5"/>
    </row>
    <row r="36" spans="1:12" ht="12.95" customHeight="1">
      <c r="A36" s="4"/>
      <c r="B36" s="17"/>
      <c r="C36" s="155"/>
      <c r="D36" s="5"/>
      <c r="E36" s="5"/>
      <c r="F36" s="5"/>
      <c r="G36" s="155"/>
      <c r="H36" s="155"/>
      <c r="I36" s="155"/>
      <c r="J36" s="155"/>
      <c r="K36" s="155"/>
      <c r="L36" s="5"/>
    </row>
    <row r="37" spans="1:12" ht="12.95" customHeight="1">
      <c r="A37" s="4"/>
      <c r="B37" s="17"/>
      <c r="C37" s="155"/>
      <c r="D37" s="5"/>
      <c r="E37" s="488" t="s">
        <v>80</v>
      </c>
      <c r="F37" s="488"/>
      <c r="G37" s="488"/>
      <c r="H37" s="155"/>
      <c r="I37" s="155"/>
      <c r="J37" s="155"/>
      <c r="K37" s="155"/>
      <c r="L37" s="5"/>
    </row>
    <row r="38" spans="1:12" ht="12.95" customHeight="1">
      <c r="A38" s="4"/>
      <c r="B38" s="17"/>
      <c r="C38" s="155"/>
      <c r="D38" s="155"/>
      <c r="E38" s="473">
        <f>(F32)*(1+0.054)</f>
        <v>325072.57200000004</v>
      </c>
      <c r="F38" s="473"/>
      <c r="G38" s="473"/>
      <c r="H38" s="155"/>
      <c r="I38" s="155"/>
      <c r="J38" s="155"/>
      <c r="K38" s="155"/>
      <c r="L38" s="5"/>
    </row>
    <row r="39" spans="1:12" ht="12.95" customHeight="1">
      <c r="A39" s="4"/>
      <c r="B39" s="17"/>
      <c r="C39" s="155"/>
      <c r="D39" s="155"/>
      <c r="E39" s="173"/>
      <c r="F39" s="173"/>
      <c r="G39" s="173"/>
      <c r="H39" s="155"/>
      <c r="I39" s="155"/>
      <c r="J39" s="155"/>
      <c r="K39" s="155"/>
      <c r="L39" s="5"/>
    </row>
    <row r="40" spans="1:12" ht="12.95" customHeight="1">
      <c r="A40" s="4"/>
      <c r="B40" s="17"/>
      <c r="C40" s="451" t="s">
        <v>81</v>
      </c>
      <c r="D40" s="474"/>
      <c r="E40" s="474"/>
      <c r="F40" s="474"/>
      <c r="G40" s="474"/>
      <c r="H40" s="474"/>
      <c r="I40" s="474"/>
      <c r="J40" s="474"/>
      <c r="K40" s="474"/>
      <c r="L40" s="5"/>
    </row>
    <row r="41" spans="1:12" ht="12.95" customHeight="1">
      <c r="A41" s="4"/>
      <c r="B41" s="17"/>
      <c r="C41" s="474"/>
      <c r="D41" s="474"/>
      <c r="E41" s="474"/>
      <c r="F41" s="474"/>
      <c r="G41" s="474"/>
      <c r="H41" s="474"/>
      <c r="I41" s="474"/>
      <c r="J41" s="474"/>
      <c r="K41" s="474"/>
      <c r="L41" s="5"/>
    </row>
    <row r="42" spans="1:12" ht="12.95" customHeight="1">
      <c r="A42" s="4"/>
      <c r="B42" s="17"/>
      <c r="C42" s="155"/>
      <c r="D42" s="155"/>
      <c r="E42" s="481" t="s">
        <v>82</v>
      </c>
      <c r="F42" s="481"/>
      <c r="G42" s="481"/>
      <c r="H42" s="481"/>
      <c r="I42" s="155"/>
      <c r="J42" s="155"/>
      <c r="K42" s="155"/>
      <c r="L42" s="5"/>
    </row>
    <row r="43" spans="1:12" ht="12.95" customHeight="1">
      <c r="A43" s="4"/>
      <c r="B43" s="17"/>
      <c r="C43" s="155"/>
      <c r="D43" s="155"/>
      <c r="E43" s="473">
        <f>H32-SUM(H28:H30)</f>
        <v>83840.572000000044</v>
      </c>
      <c r="F43" s="473"/>
      <c r="G43" s="473"/>
      <c r="H43" s="155"/>
      <c r="I43" s="155"/>
      <c r="J43" s="155"/>
      <c r="K43" s="155"/>
      <c r="L43" s="5"/>
    </row>
    <row r="44" spans="1:12" ht="12.95" customHeight="1">
      <c r="A44" s="4"/>
      <c r="B44" s="17"/>
      <c r="C44" s="155"/>
      <c r="D44" s="155"/>
      <c r="E44" s="155"/>
      <c r="F44" s="155"/>
      <c r="G44" s="155"/>
      <c r="H44" s="155"/>
      <c r="I44" s="155"/>
      <c r="J44" s="155"/>
      <c r="K44" s="155"/>
      <c r="L44" s="5"/>
    </row>
    <row r="45" spans="1:12" ht="12.95" customHeight="1">
      <c r="A45" s="4"/>
      <c r="B45" s="17"/>
      <c r="C45" s="481" t="s">
        <v>83</v>
      </c>
      <c r="D45" s="487"/>
      <c r="E45" s="487"/>
      <c r="F45" s="487"/>
      <c r="G45" s="487"/>
      <c r="H45" s="487"/>
      <c r="I45" s="487"/>
      <c r="J45" s="487"/>
      <c r="K45" s="487"/>
      <c r="L45" s="5"/>
    </row>
    <row r="46" spans="1:12" ht="12.95" customHeight="1">
      <c r="A46" s="4"/>
      <c r="B46" s="17"/>
      <c r="C46" s="67"/>
      <c r="D46" s="67"/>
      <c r="E46" s="67"/>
      <c r="F46" s="67"/>
      <c r="G46" s="67"/>
      <c r="H46" s="67"/>
      <c r="I46" s="67"/>
      <c r="J46" s="67"/>
      <c r="K46" s="67"/>
      <c r="L46" s="5"/>
    </row>
    <row r="47" spans="1:12" ht="12.95" customHeight="1">
      <c r="A47" s="4"/>
      <c r="B47" s="17"/>
      <c r="C47" s="155"/>
      <c r="D47" s="155"/>
      <c r="E47" s="481" t="s">
        <v>84</v>
      </c>
      <c r="F47" s="481"/>
      <c r="G47" s="481"/>
      <c r="H47" s="155"/>
      <c r="I47" s="155"/>
      <c r="J47" s="155"/>
      <c r="K47" s="155"/>
      <c r="L47" s="5"/>
    </row>
    <row r="48" spans="1:12" ht="12.95" customHeight="1">
      <c r="A48" s="4"/>
      <c r="B48" s="17"/>
      <c r="C48" s="155"/>
      <c r="D48" s="155"/>
      <c r="E48" s="174">
        <f>(E43-F31)/F31</f>
        <v>6.6429723472996569E-2</v>
      </c>
      <c r="F48" s="155"/>
      <c r="G48" s="155"/>
      <c r="H48" s="155"/>
      <c r="I48" s="155"/>
      <c r="J48" s="155"/>
      <c r="K48" s="155"/>
      <c r="L48" s="5"/>
    </row>
    <row r="49" spans="1:12" ht="12.95" customHeight="1">
      <c r="A49" s="4"/>
      <c r="B49" s="17"/>
      <c r="C49" s="155"/>
      <c r="D49" s="155"/>
      <c r="E49" s="155"/>
      <c r="F49" s="155"/>
      <c r="G49" s="155"/>
      <c r="H49" s="155"/>
      <c r="I49" s="155"/>
      <c r="J49" s="155"/>
      <c r="K49" s="155"/>
      <c r="L49" s="5"/>
    </row>
    <row r="50" spans="1:12" ht="12.95" customHeight="1">
      <c r="A50" s="4"/>
      <c r="B50" s="17"/>
      <c r="C50" s="175"/>
      <c r="D50" s="90"/>
      <c r="E50" s="90"/>
      <c r="F50" s="90"/>
      <c r="G50" s="155"/>
      <c r="H50" s="90"/>
      <c r="I50" s="90"/>
      <c r="J50" s="90"/>
      <c r="K50" s="90"/>
      <c r="L50" s="5"/>
    </row>
    <row r="51" spans="1:12" ht="14.25" customHeight="1">
      <c r="A51" s="148"/>
      <c r="B51" s="438" t="s">
        <v>8</v>
      </c>
      <c r="C51" s="438"/>
      <c r="D51" s="438"/>
      <c r="E51" s="438"/>
      <c r="F51" s="438"/>
      <c r="G51" s="441" t="s">
        <v>9</v>
      </c>
      <c r="H51" s="442"/>
      <c r="I51" s="442"/>
      <c r="J51" s="442"/>
      <c r="K51" s="412"/>
      <c r="L51" s="419"/>
    </row>
    <row r="52" spans="1:12" s="417" customFormat="1" ht="18.600000000000001" customHeight="1">
      <c r="A52" s="4"/>
      <c r="B52" s="13"/>
      <c r="C52" s="13"/>
      <c r="D52" s="13"/>
      <c r="E52" s="13"/>
      <c r="F52" s="13"/>
      <c r="G52" s="13"/>
      <c r="H52" s="13"/>
      <c r="I52" s="13"/>
      <c r="J52" s="13"/>
      <c r="K52" s="13"/>
      <c r="L52" s="5"/>
    </row>
    <row r="53" spans="1:12" s="417" customFormat="1" ht="12.75" customHeight="1"/>
  </sheetData>
  <mergeCells count="18">
    <mergeCell ref="C35:G35"/>
    <mergeCell ref="E37:G37"/>
    <mergeCell ref="E38:G38"/>
    <mergeCell ref="B51:F51"/>
    <mergeCell ref="C40:K41"/>
    <mergeCell ref="E42:H42"/>
    <mergeCell ref="E43:G43"/>
    <mergeCell ref="C45:K45"/>
    <mergeCell ref="E47:G47"/>
    <mergeCell ref="G51:J51"/>
    <mergeCell ref="C24:K24"/>
    <mergeCell ref="G27:H27"/>
    <mergeCell ref="E27:F27"/>
    <mergeCell ref="C16:K23"/>
    <mergeCell ref="B6:F6"/>
    <mergeCell ref="C8:K12"/>
    <mergeCell ref="G6:J6"/>
    <mergeCell ref="B14:K14"/>
  </mergeCells>
  <hyperlinks>
    <hyperlink ref="B4" location="Ejercicios!A1" display="Volver a ejercicios" xr:uid="{00000000-0004-0000-0400-000000000000}"/>
    <hyperlink ref="K4" location="Índice!A1" display="Volver al índice" xr:uid="{00000000-0004-0000-0400-000001000000}"/>
  </hyperlinks>
  <pageMargins left="0.75" right="0.75" top="1" bottom="1" header="0.5" footer="0.5"/>
  <pageSetup scale="66" orientation="landscape"/>
  <headerFooter>
    <oddFooter>&amp;R&amp;"Arial,Regular"&amp;10&amp;K000000Rta_7.2</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1"/>
  <sheetViews>
    <sheetView showGridLines="0" workbookViewId="0">
      <selection activeCell="O52" sqref="O52"/>
    </sheetView>
  </sheetViews>
  <sheetFormatPr baseColWidth="10" defaultColWidth="8.85546875" defaultRowHeight="12.75" customHeight="1"/>
  <cols>
    <col min="1" max="1" width="5.42578125" style="1" customWidth="1"/>
    <col min="2" max="2" width="4.42578125" style="1" customWidth="1"/>
    <col min="3" max="3" width="14" style="1" customWidth="1"/>
    <col min="4" max="4" width="7.42578125" style="1" customWidth="1"/>
    <col min="5" max="5" width="7.5703125" style="1" customWidth="1"/>
    <col min="6" max="6" width="14.5703125" style="1" customWidth="1"/>
    <col min="7" max="7" width="5" style="1" customWidth="1"/>
    <col min="8" max="8" width="17.5703125" style="1" customWidth="1"/>
    <col min="9" max="10" width="8.85546875" style="1" customWidth="1"/>
    <col min="11" max="11" width="10" style="1" customWidth="1"/>
    <col min="12" max="12" width="20.5703125" style="417" customWidth="1"/>
    <col min="13" max="13" width="8.85546875" style="417" customWidth="1"/>
    <col min="14" max="16384" width="8.85546875" style="1"/>
  </cols>
  <sheetData>
    <row r="1" spans="1:13" ht="13.7" customHeight="1">
      <c r="A1" s="2"/>
      <c r="B1" s="3"/>
      <c r="C1" s="3"/>
      <c r="D1" s="3"/>
      <c r="E1" s="3"/>
      <c r="F1" s="3"/>
      <c r="G1" s="3"/>
      <c r="H1" s="3"/>
      <c r="I1" s="3"/>
      <c r="J1" s="3"/>
      <c r="K1" s="3"/>
      <c r="L1" s="3"/>
    </row>
    <row r="2" spans="1:13" ht="13.7" customHeight="1">
      <c r="A2" s="4"/>
      <c r="B2" s="5"/>
      <c r="C2" s="5"/>
      <c r="D2" s="5"/>
      <c r="E2" s="8"/>
      <c r="F2" s="8"/>
      <c r="G2" s="8"/>
      <c r="H2" s="8"/>
      <c r="I2" s="8"/>
      <c r="J2" s="8"/>
      <c r="K2" s="7" t="s">
        <v>1</v>
      </c>
      <c r="L2" s="5"/>
    </row>
    <row r="3" spans="1:13" ht="13.7" customHeight="1">
      <c r="A3" s="4"/>
      <c r="B3" s="5"/>
      <c r="C3" s="5"/>
      <c r="D3" s="5"/>
      <c r="E3" s="5"/>
      <c r="F3" s="8"/>
      <c r="G3" s="8"/>
      <c r="H3" s="8"/>
      <c r="I3" s="8"/>
      <c r="J3" s="8"/>
      <c r="K3" s="8"/>
      <c r="L3" s="5"/>
    </row>
    <row r="4" spans="1:13" ht="13.7" customHeight="1">
      <c r="A4" s="4"/>
      <c r="B4" s="410" t="s">
        <v>243</v>
      </c>
      <c r="C4" s="5"/>
      <c r="D4" s="5"/>
      <c r="E4" s="5"/>
      <c r="F4" s="8"/>
      <c r="G4" s="8"/>
      <c r="H4" s="8"/>
      <c r="I4" s="8"/>
      <c r="J4" s="8"/>
      <c r="K4" s="411" t="s">
        <v>233</v>
      </c>
      <c r="L4" s="5"/>
    </row>
    <row r="5" spans="1:13" ht="13.7" customHeight="1">
      <c r="A5" s="4"/>
      <c r="B5" s="5"/>
      <c r="C5" s="5"/>
      <c r="D5" s="5"/>
      <c r="E5" s="5"/>
      <c r="F5" s="5"/>
      <c r="G5" s="5"/>
      <c r="H5" s="5"/>
      <c r="I5" s="5"/>
      <c r="J5" s="5"/>
      <c r="K5" s="5"/>
      <c r="L5" s="5"/>
    </row>
    <row r="6" spans="1:13" ht="18.600000000000001" customHeight="1">
      <c r="A6" s="4"/>
      <c r="B6" s="438" t="s">
        <v>72</v>
      </c>
      <c r="C6" s="438"/>
      <c r="D6" s="438"/>
      <c r="E6" s="438"/>
      <c r="F6" s="438"/>
      <c r="G6" s="441"/>
      <c r="H6" s="442"/>
      <c r="I6" s="442"/>
      <c r="J6" s="442"/>
      <c r="K6" s="412"/>
      <c r="L6" s="5"/>
    </row>
    <row r="7" spans="1:13" ht="13.7" customHeight="1">
      <c r="A7" s="4"/>
      <c r="B7" s="5"/>
      <c r="C7" s="5"/>
      <c r="D7" s="5"/>
      <c r="E7" s="5"/>
      <c r="F7" s="5"/>
      <c r="G7" s="5"/>
      <c r="H7" s="5"/>
      <c r="I7" s="5"/>
      <c r="J7" s="5"/>
      <c r="K7" s="5"/>
      <c r="L7" s="5"/>
    </row>
    <row r="8" spans="1:13" ht="12.75" customHeight="1">
      <c r="A8" s="4"/>
      <c r="B8" s="150">
        <v>7.3</v>
      </c>
      <c r="C8" s="451" t="s">
        <v>172</v>
      </c>
      <c r="D8" s="474"/>
      <c r="E8" s="474"/>
      <c r="F8" s="474"/>
      <c r="G8" s="474"/>
      <c r="H8" s="474"/>
      <c r="I8" s="474"/>
      <c r="J8" s="474"/>
      <c r="K8" s="474"/>
      <c r="L8" s="5"/>
    </row>
    <row r="9" spans="1:13" ht="15.95" customHeight="1">
      <c r="A9" s="4"/>
      <c r="B9" s="151"/>
      <c r="C9" s="474"/>
      <c r="D9" s="474"/>
      <c r="E9" s="474"/>
      <c r="F9" s="474"/>
      <c r="G9" s="474"/>
      <c r="H9" s="474"/>
      <c r="I9" s="474"/>
      <c r="J9" s="474"/>
      <c r="K9" s="474"/>
      <c r="L9" s="5"/>
    </row>
    <row r="10" spans="1:13" ht="15.95" customHeight="1">
      <c r="A10" s="4"/>
      <c r="B10" s="151"/>
      <c r="C10" s="153"/>
      <c r="D10" s="153"/>
      <c r="E10" s="153"/>
      <c r="F10" s="153"/>
      <c r="G10" s="153"/>
      <c r="H10" s="153"/>
      <c r="I10" s="153"/>
      <c r="J10" s="153"/>
      <c r="K10" s="153"/>
      <c r="L10" s="5"/>
    </row>
    <row r="11" spans="1:13" ht="15.95" customHeight="1">
      <c r="A11" s="4"/>
      <c r="B11" s="151"/>
      <c r="C11" s="64" t="s">
        <v>20</v>
      </c>
      <c r="D11" s="153"/>
      <c r="E11" s="153"/>
      <c r="F11" s="153"/>
      <c r="G11" s="153"/>
      <c r="H11" s="153"/>
      <c r="I11" s="153"/>
      <c r="J11" s="153"/>
      <c r="K11" s="153"/>
      <c r="L11" s="5"/>
    </row>
    <row r="12" spans="1:13" ht="15.95" customHeight="1">
      <c r="A12" s="4"/>
      <c r="B12" s="151"/>
      <c r="C12" s="64" t="s">
        <v>170</v>
      </c>
      <c r="D12" s="153"/>
      <c r="E12" s="153"/>
      <c r="F12" s="153"/>
      <c r="G12" s="153"/>
      <c r="H12" s="153"/>
      <c r="I12" s="153"/>
      <c r="J12" s="153"/>
      <c r="K12" s="153"/>
      <c r="L12" s="5"/>
    </row>
    <row r="13" spans="1:13" ht="15.95" customHeight="1">
      <c r="A13" s="4"/>
      <c r="B13" s="151"/>
      <c r="C13" s="64" t="s">
        <v>171</v>
      </c>
      <c r="D13" s="153"/>
      <c r="E13" s="153"/>
      <c r="F13" s="153"/>
      <c r="G13" s="153"/>
      <c r="H13" s="153"/>
      <c r="I13" s="153"/>
      <c r="J13" s="153"/>
      <c r="K13" s="153"/>
      <c r="L13" s="5"/>
    </row>
    <row r="14" spans="1:13" ht="15.95" customHeight="1">
      <c r="A14" s="4"/>
      <c r="B14" s="151"/>
      <c r="C14" s="64" t="s">
        <v>21</v>
      </c>
      <c r="D14" s="153"/>
      <c r="E14" s="153"/>
      <c r="F14" s="153"/>
      <c r="G14" s="153"/>
      <c r="H14" s="153"/>
      <c r="I14" s="153"/>
      <c r="J14" s="153"/>
      <c r="K14" s="153"/>
      <c r="L14" s="5"/>
    </row>
    <row r="15" spans="1:13" ht="14.25" customHeight="1">
      <c r="A15" s="4"/>
      <c r="B15" s="5"/>
      <c r="C15" s="153"/>
      <c r="D15" s="153"/>
      <c r="E15" s="153"/>
      <c r="F15" s="153"/>
      <c r="G15" s="153"/>
      <c r="H15" s="153"/>
      <c r="I15" s="153"/>
      <c r="J15" s="153"/>
      <c r="K15" s="153"/>
      <c r="L15" s="5"/>
      <c r="M15" s="431"/>
    </row>
    <row r="16" spans="1:13" ht="18.600000000000001" customHeight="1">
      <c r="A16" s="4"/>
      <c r="B16" s="438" t="s">
        <v>74</v>
      </c>
      <c r="C16" s="438"/>
      <c r="D16" s="438"/>
      <c r="E16" s="438"/>
      <c r="F16" s="438"/>
      <c r="G16" s="438"/>
      <c r="H16" s="438"/>
      <c r="I16" s="438"/>
      <c r="J16" s="438"/>
      <c r="K16" s="438"/>
      <c r="L16" s="5"/>
    </row>
    <row r="17" spans="1:12" ht="18.95" customHeight="1">
      <c r="A17" s="4"/>
      <c r="B17" s="176"/>
      <c r="C17" s="82"/>
      <c r="D17" s="177"/>
      <c r="E17" s="177"/>
      <c r="F17" s="177"/>
      <c r="G17" s="177"/>
      <c r="H17" s="177"/>
      <c r="I17" s="13"/>
      <c r="J17" s="13"/>
      <c r="K17" s="5"/>
      <c r="L17" s="5"/>
    </row>
    <row r="18" spans="1:12" ht="19.5" customHeight="1">
      <c r="A18" s="4"/>
      <c r="B18" s="13"/>
      <c r="C18" s="13"/>
      <c r="D18" s="453" t="s">
        <v>12</v>
      </c>
      <c r="E18" s="497"/>
      <c r="F18" s="495" t="s">
        <v>174</v>
      </c>
      <c r="G18" s="496"/>
      <c r="H18" s="496"/>
      <c r="I18" s="13"/>
      <c r="J18" s="13"/>
      <c r="K18" s="5"/>
      <c r="L18" s="5"/>
    </row>
    <row r="19" spans="1:12" ht="20.25" customHeight="1">
      <c r="A19" s="4"/>
      <c r="B19" s="13"/>
      <c r="C19" s="13"/>
      <c r="D19" s="498"/>
      <c r="E19" s="498"/>
      <c r="F19" s="179" t="s">
        <v>13</v>
      </c>
      <c r="G19" s="180"/>
      <c r="H19" s="129" t="s">
        <v>14</v>
      </c>
      <c r="I19" s="13"/>
      <c r="J19" s="13"/>
      <c r="K19" s="5"/>
      <c r="L19" s="5"/>
    </row>
    <row r="20" spans="1:12" ht="18.95" customHeight="1">
      <c r="A20" s="4"/>
      <c r="B20" s="13"/>
      <c r="C20" s="13"/>
      <c r="D20" s="489">
        <v>2020</v>
      </c>
      <c r="E20" s="50" t="s">
        <v>15</v>
      </c>
      <c r="F20" s="181">
        <v>112324</v>
      </c>
      <c r="G20" s="182"/>
      <c r="H20" s="181">
        <v>120230</v>
      </c>
      <c r="I20" s="13"/>
      <c r="J20" s="13"/>
      <c r="K20" s="5"/>
      <c r="L20" s="5"/>
    </row>
    <row r="21" spans="1:12" ht="18.600000000000001" customHeight="1">
      <c r="A21" s="4"/>
      <c r="B21" s="13"/>
      <c r="C21" s="13"/>
      <c r="D21" s="490"/>
      <c r="E21" s="52" t="s">
        <v>16</v>
      </c>
      <c r="F21" s="183">
        <v>120360</v>
      </c>
      <c r="G21" s="184"/>
      <c r="H21" s="183">
        <v>123337</v>
      </c>
      <c r="I21" s="13"/>
      <c r="J21" s="13"/>
      <c r="K21" s="5"/>
      <c r="L21" s="5"/>
    </row>
    <row r="22" spans="1:12" ht="18.600000000000001" customHeight="1">
      <c r="A22" s="4"/>
      <c r="B22" s="13"/>
      <c r="C22" s="13"/>
      <c r="D22" s="490"/>
      <c r="E22" s="52" t="s">
        <v>17</v>
      </c>
      <c r="F22" s="183">
        <v>123706</v>
      </c>
      <c r="G22" s="184"/>
      <c r="H22" s="183">
        <v>124460</v>
      </c>
      <c r="I22" s="13"/>
      <c r="J22" s="13"/>
      <c r="K22" s="5"/>
      <c r="L22" s="5"/>
    </row>
    <row r="23" spans="1:12" ht="18.600000000000001" customHeight="1">
      <c r="A23" s="4"/>
      <c r="B23" s="13"/>
      <c r="C23" s="13"/>
      <c r="D23" s="491"/>
      <c r="E23" s="185" t="s">
        <v>18</v>
      </c>
      <c r="F23" s="186">
        <v>137441</v>
      </c>
      <c r="G23" s="187"/>
      <c r="H23" s="186">
        <v>125804</v>
      </c>
      <c r="I23" s="13"/>
      <c r="J23" s="13"/>
      <c r="K23" s="5"/>
      <c r="L23" s="5"/>
    </row>
    <row r="24" spans="1:12" ht="18.600000000000001" customHeight="1">
      <c r="A24" s="4"/>
      <c r="B24" s="13"/>
      <c r="C24" s="13"/>
      <c r="D24" s="492">
        <v>2021</v>
      </c>
      <c r="E24" s="188" t="s">
        <v>15</v>
      </c>
      <c r="F24" s="189">
        <v>119605</v>
      </c>
      <c r="G24" s="190"/>
      <c r="H24" s="189">
        <v>127972</v>
      </c>
      <c r="I24" s="13"/>
      <c r="J24" s="13"/>
      <c r="K24" s="5"/>
      <c r="L24" s="5"/>
    </row>
    <row r="25" spans="1:12" ht="18.600000000000001" customHeight="1">
      <c r="A25" s="4"/>
      <c r="B25" s="13"/>
      <c r="C25" s="13"/>
      <c r="D25" s="493"/>
      <c r="E25" s="54" t="s">
        <v>16</v>
      </c>
      <c r="F25" s="192">
        <v>125137</v>
      </c>
      <c r="G25" s="147"/>
      <c r="H25" s="192">
        <v>128182</v>
      </c>
      <c r="I25" s="13"/>
      <c r="J25" s="13"/>
      <c r="K25" s="5"/>
      <c r="L25" s="5"/>
    </row>
    <row r="26" spans="1:12" ht="18.600000000000001" customHeight="1">
      <c r="A26" s="4"/>
      <c r="B26" s="13"/>
      <c r="C26" s="13"/>
      <c r="D26" s="493"/>
      <c r="E26" s="54" t="s">
        <v>17</v>
      </c>
      <c r="F26" s="192">
        <v>128691</v>
      </c>
      <c r="G26" s="147"/>
      <c r="H26" s="192">
        <v>129349</v>
      </c>
      <c r="I26" s="13"/>
      <c r="J26" s="13"/>
      <c r="K26" s="5"/>
      <c r="L26" s="5"/>
    </row>
    <row r="27" spans="1:12" ht="18.95" customHeight="1">
      <c r="A27" s="4"/>
      <c r="B27" s="13"/>
      <c r="C27" s="13"/>
      <c r="D27" s="494"/>
      <c r="E27" s="57" t="s">
        <v>18</v>
      </c>
      <c r="F27" s="193">
        <v>142056</v>
      </c>
      <c r="G27" s="194"/>
      <c r="H27" s="193">
        <v>129986</v>
      </c>
      <c r="I27" s="5"/>
      <c r="J27" s="5"/>
      <c r="K27" s="5"/>
      <c r="L27" s="5"/>
    </row>
    <row r="28" spans="1:12" ht="18.95" customHeight="1">
      <c r="A28" s="4"/>
      <c r="B28" s="13"/>
      <c r="C28" s="13"/>
      <c r="D28" s="136"/>
      <c r="E28" s="136"/>
      <c r="F28" s="195"/>
      <c r="G28" s="195"/>
      <c r="H28" s="195"/>
      <c r="I28" s="13"/>
      <c r="J28" s="13"/>
      <c r="K28" s="5"/>
      <c r="L28" s="5"/>
    </row>
    <row r="29" spans="1:12" ht="12.75" customHeight="1">
      <c r="A29" s="4"/>
      <c r="B29" s="146" t="s">
        <v>85</v>
      </c>
      <c r="C29" s="451" t="s">
        <v>175</v>
      </c>
      <c r="D29" s="474"/>
      <c r="E29" s="474"/>
      <c r="F29" s="474"/>
      <c r="G29" s="474"/>
      <c r="H29" s="474"/>
      <c r="I29" s="474"/>
      <c r="J29" s="474"/>
      <c r="K29" s="474"/>
      <c r="L29" s="5"/>
    </row>
    <row r="30" spans="1:12" ht="13.7" customHeight="1">
      <c r="A30" s="4"/>
      <c r="B30" s="196"/>
      <c r="C30" s="474"/>
      <c r="D30" s="474"/>
      <c r="E30" s="474"/>
      <c r="F30" s="474"/>
      <c r="G30" s="474"/>
      <c r="H30" s="474"/>
      <c r="I30" s="474"/>
      <c r="J30" s="474"/>
      <c r="K30" s="474"/>
      <c r="L30" s="5"/>
    </row>
    <row r="31" spans="1:12" ht="18.600000000000001" customHeight="1">
      <c r="A31" s="4"/>
      <c r="B31" s="13"/>
      <c r="C31" s="474"/>
      <c r="D31" s="474"/>
      <c r="E31" s="474"/>
      <c r="F31" s="474"/>
      <c r="G31" s="474"/>
      <c r="H31" s="474"/>
      <c r="I31" s="474"/>
      <c r="J31" s="474"/>
      <c r="K31" s="474"/>
      <c r="L31" s="5"/>
    </row>
    <row r="32" spans="1:12" ht="18.600000000000001" customHeight="1">
      <c r="A32" s="4"/>
      <c r="B32" s="13"/>
      <c r="C32" s="474"/>
      <c r="D32" s="474"/>
      <c r="E32" s="474"/>
      <c r="F32" s="474"/>
      <c r="G32" s="474"/>
      <c r="H32" s="474"/>
      <c r="I32" s="474"/>
      <c r="J32" s="474"/>
      <c r="K32" s="474"/>
      <c r="L32" s="5"/>
    </row>
    <row r="33" spans="1:12" ht="18.600000000000001" customHeight="1">
      <c r="A33" s="4"/>
      <c r="B33" s="13"/>
      <c r="C33" s="474"/>
      <c r="D33" s="474"/>
      <c r="E33" s="474"/>
      <c r="F33" s="474"/>
      <c r="G33" s="474"/>
      <c r="H33" s="474"/>
      <c r="I33" s="474"/>
      <c r="J33" s="474"/>
      <c r="K33" s="474"/>
      <c r="L33" s="5"/>
    </row>
    <row r="34" spans="1:12" ht="18.600000000000001" customHeight="1">
      <c r="A34" s="4"/>
      <c r="B34" s="13"/>
      <c r="C34" s="5"/>
      <c r="D34" s="197" t="s">
        <v>12</v>
      </c>
      <c r="E34" s="198"/>
      <c r="F34" s="199" t="str">
        <f>F19</f>
        <v>Sin desestacionalizar</v>
      </c>
      <c r="G34" s="198"/>
      <c r="H34" s="199" t="str">
        <f>H19</f>
        <v>Desestacionalizado</v>
      </c>
      <c r="I34" s="5"/>
      <c r="J34" s="5"/>
      <c r="K34" s="5"/>
      <c r="L34" s="5"/>
    </row>
    <row r="35" spans="1:12" ht="8.1" customHeight="1">
      <c r="A35" s="4"/>
      <c r="B35" s="13"/>
      <c r="C35" s="5"/>
      <c r="D35" s="62"/>
      <c r="E35" s="62"/>
      <c r="F35" s="62"/>
      <c r="G35" s="62"/>
      <c r="H35" s="62"/>
      <c r="I35" s="5"/>
      <c r="J35" s="5"/>
      <c r="K35" s="5"/>
      <c r="L35" s="5"/>
    </row>
    <row r="36" spans="1:12" ht="18.600000000000001" customHeight="1">
      <c r="A36" s="4"/>
      <c r="B36" s="13"/>
      <c r="C36" s="5"/>
      <c r="D36" s="200">
        <v>2020</v>
      </c>
      <c r="E36" s="201"/>
      <c r="F36" s="144">
        <f>SUM(F20:F23)</f>
        <v>493831</v>
      </c>
      <c r="G36" s="201"/>
      <c r="H36" s="144">
        <f>SUM(H20:H23)</f>
        <v>493831</v>
      </c>
      <c r="I36" s="5"/>
      <c r="J36" s="5"/>
      <c r="K36" s="5"/>
      <c r="L36" s="5"/>
    </row>
    <row r="37" spans="1:12" ht="18.95" customHeight="1">
      <c r="A37" s="4"/>
      <c r="B37" s="13"/>
      <c r="C37" s="5"/>
      <c r="D37" s="202">
        <v>2021</v>
      </c>
      <c r="E37" s="42"/>
      <c r="F37" s="194">
        <f>SUM(F24:F27)</f>
        <v>515489</v>
      </c>
      <c r="G37" s="42"/>
      <c r="H37" s="194">
        <f>SUM(H24:H27)</f>
        <v>515489</v>
      </c>
      <c r="I37" s="5"/>
      <c r="J37" s="5"/>
      <c r="K37" s="5"/>
      <c r="L37" s="5"/>
    </row>
    <row r="38" spans="1:12" ht="18.95" customHeight="1">
      <c r="A38" s="4"/>
      <c r="B38" s="13"/>
      <c r="C38" s="5"/>
      <c r="D38" s="136"/>
      <c r="E38" s="136"/>
      <c r="F38" s="136"/>
      <c r="G38" s="136"/>
      <c r="H38" s="136"/>
      <c r="I38" s="5"/>
      <c r="J38" s="5"/>
      <c r="K38" s="5"/>
      <c r="L38" s="5"/>
    </row>
    <row r="39" spans="1:12" ht="13.7" customHeight="1">
      <c r="A39" s="4"/>
      <c r="B39" s="146" t="s">
        <v>176</v>
      </c>
      <c r="C39" s="5"/>
      <c r="D39" s="5"/>
      <c r="E39" s="5"/>
      <c r="F39" s="5"/>
      <c r="G39" s="5"/>
      <c r="H39" s="5"/>
      <c r="I39" s="5"/>
      <c r="J39" s="5"/>
      <c r="K39" s="5"/>
      <c r="L39" s="5"/>
    </row>
    <row r="40" spans="1:12" ht="18.95" customHeight="1">
      <c r="A40" s="4"/>
      <c r="B40" s="13"/>
      <c r="C40" s="5"/>
      <c r="D40" s="203"/>
      <c r="E40" s="203"/>
      <c r="F40" s="203"/>
      <c r="G40" s="203"/>
      <c r="H40" s="203"/>
      <c r="I40" s="5"/>
      <c r="J40" s="5"/>
      <c r="K40" s="5"/>
      <c r="L40" s="5"/>
    </row>
    <row r="41" spans="1:12" ht="19.5" customHeight="1">
      <c r="A41" s="4"/>
      <c r="B41" s="13"/>
      <c r="C41" s="5"/>
      <c r="D41" s="499" t="str">
        <f>D34</f>
        <v>Período</v>
      </c>
      <c r="E41" s="204"/>
      <c r="F41" s="495" t="s">
        <v>173</v>
      </c>
      <c r="G41" s="496"/>
      <c r="H41" s="496"/>
      <c r="I41" s="5"/>
      <c r="J41" s="5"/>
      <c r="K41" s="5"/>
      <c r="L41" s="5"/>
    </row>
    <row r="42" spans="1:12" ht="19.5" customHeight="1">
      <c r="A42" s="4"/>
      <c r="B42" s="13"/>
      <c r="C42" s="5"/>
      <c r="D42" s="500"/>
      <c r="E42" s="73"/>
      <c r="F42" s="179" t="s">
        <v>13</v>
      </c>
      <c r="G42" s="205"/>
      <c r="H42" s="179" t="s">
        <v>14</v>
      </c>
      <c r="I42" s="5"/>
      <c r="J42" s="5"/>
      <c r="K42" s="5"/>
      <c r="L42" s="5"/>
    </row>
    <row r="43" spans="1:12" ht="18.95" customHeight="1">
      <c r="A43" s="4"/>
      <c r="B43" s="13"/>
      <c r="C43" s="5"/>
      <c r="D43" s="501">
        <v>2021</v>
      </c>
      <c r="E43" s="206" t="s">
        <v>15</v>
      </c>
      <c r="F43" s="207">
        <f>F24/F20-1</f>
        <v>6.4821409493963866E-2</v>
      </c>
      <c r="G43" s="208"/>
      <c r="H43" s="207">
        <f>H24/H20-1</f>
        <v>6.4393246277967275E-2</v>
      </c>
      <c r="I43" s="5"/>
      <c r="J43" s="5"/>
      <c r="K43" s="5"/>
      <c r="L43" s="5"/>
    </row>
    <row r="44" spans="1:12" ht="18.600000000000001" customHeight="1">
      <c r="A44" s="4"/>
      <c r="B44" s="13"/>
      <c r="C44" s="5"/>
      <c r="D44" s="493"/>
      <c r="E44" s="54" t="s">
        <v>16</v>
      </c>
      <c r="F44" s="149">
        <f>F25/F21-1</f>
        <v>3.968926553672314E-2</v>
      </c>
      <c r="G44" s="92"/>
      <c r="H44" s="149">
        <f>H25/H21-1</f>
        <v>3.9282615922229258E-2</v>
      </c>
      <c r="I44" s="5"/>
      <c r="J44" s="5"/>
      <c r="K44" s="5"/>
      <c r="L44" s="5"/>
    </row>
    <row r="45" spans="1:12" ht="18.600000000000001" customHeight="1">
      <c r="A45" s="4"/>
      <c r="B45" s="13"/>
      <c r="C45" s="5"/>
      <c r="D45" s="493"/>
      <c r="E45" s="54" t="s">
        <v>17</v>
      </c>
      <c r="F45" s="149">
        <f>F26/F22-1</f>
        <v>4.0297156160574277E-2</v>
      </c>
      <c r="G45" s="92"/>
      <c r="H45" s="149">
        <f>H26/H22-1</f>
        <v>3.9281696930740795E-2</v>
      </c>
      <c r="I45" s="5"/>
      <c r="J45" s="5"/>
      <c r="K45" s="5"/>
      <c r="L45" s="5"/>
    </row>
    <row r="46" spans="1:12" ht="18.600000000000001" customHeight="1">
      <c r="A46" s="4"/>
      <c r="B46" s="13"/>
      <c r="C46" s="5"/>
      <c r="D46" s="493"/>
      <c r="E46" s="54" t="s">
        <v>18</v>
      </c>
      <c r="F46" s="149">
        <f>F27/F23-1</f>
        <v>3.3578044397232221E-2</v>
      </c>
      <c r="G46" s="92"/>
      <c r="H46" s="149">
        <f>H27/H23-1</f>
        <v>3.3242186257988582E-2</v>
      </c>
      <c r="I46" s="5"/>
      <c r="J46" s="5"/>
      <c r="K46" s="5"/>
      <c r="L46" s="5"/>
    </row>
    <row r="47" spans="1:12" ht="18.95" customHeight="1">
      <c r="A47" s="4"/>
      <c r="B47" s="13"/>
      <c r="C47" s="5"/>
      <c r="D47" s="74" t="s">
        <v>26</v>
      </c>
      <c r="E47" s="73"/>
      <c r="F47" s="209">
        <f>F37/F36-1</f>
        <v>4.3857109010977391E-2</v>
      </c>
      <c r="G47" s="210"/>
      <c r="H47" s="209">
        <f>H37/H36-1</f>
        <v>4.3857109010977391E-2</v>
      </c>
      <c r="I47" s="5"/>
      <c r="J47" s="5"/>
      <c r="K47" s="5"/>
      <c r="L47" s="5"/>
    </row>
    <row r="48" spans="1:12" ht="18.95" customHeight="1">
      <c r="A48" s="4"/>
      <c r="B48" s="13"/>
      <c r="C48" s="5"/>
      <c r="D48" s="136"/>
      <c r="E48" s="136"/>
      <c r="F48" s="136"/>
      <c r="G48" s="136"/>
      <c r="H48" s="136"/>
      <c r="I48" s="5"/>
      <c r="J48" s="5"/>
      <c r="K48" s="5"/>
      <c r="L48" s="5"/>
    </row>
    <row r="49" spans="1:12" ht="12.75" customHeight="1">
      <c r="A49" s="4"/>
      <c r="B49" s="146" t="s">
        <v>86</v>
      </c>
      <c r="C49" s="451" t="s">
        <v>87</v>
      </c>
      <c r="D49" s="474"/>
      <c r="E49" s="474"/>
      <c r="F49" s="474"/>
      <c r="G49" s="474"/>
      <c r="H49" s="474"/>
      <c r="I49" s="474"/>
      <c r="J49" s="474"/>
      <c r="K49" s="474"/>
      <c r="L49" s="5"/>
    </row>
    <row r="50" spans="1:12" ht="18.600000000000001" customHeight="1">
      <c r="A50" s="4"/>
      <c r="B50" s="13"/>
      <c r="C50" s="474"/>
      <c r="D50" s="474"/>
      <c r="E50" s="474"/>
      <c r="F50" s="474"/>
      <c r="G50" s="474"/>
      <c r="H50" s="474"/>
      <c r="I50" s="474"/>
      <c r="J50" s="474"/>
      <c r="K50" s="474"/>
      <c r="L50" s="5"/>
    </row>
    <row r="51" spans="1:12" ht="18.600000000000001" customHeight="1">
      <c r="A51" s="4"/>
      <c r="B51" s="13"/>
      <c r="C51" s="474"/>
      <c r="D51" s="474"/>
      <c r="E51" s="474"/>
      <c r="F51" s="474"/>
      <c r="G51" s="474"/>
      <c r="H51" s="474"/>
      <c r="I51" s="474"/>
      <c r="J51" s="474"/>
      <c r="K51" s="474"/>
      <c r="L51" s="5"/>
    </row>
    <row r="52" spans="1:12" ht="18.600000000000001" customHeight="1">
      <c r="A52" s="4"/>
      <c r="B52" s="13"/>
      <c r="C52" s="40"/>
      <c r="D52" s="40"/>
      <c r="E52" s="40"/>
      <c r="F52" s="40"/>
      <c r="G52" s="40"/>
      <c r="H52" s="40"/>
      <c r="I52" s="40"/>
      <c r="J52" s="40"/>
      <c r="K52" s="5"/>
      <c r="L52" s="5"/>
    </row>
    <row r="53" spans="1:12" ht="12.75" customHeight="1">
      <c r="A53" s="4"/>
      <c r="B53" s="146" t="s">
        <v>88</v>
      </c>
      <c r="C53" s="451" t="s">
        <v>89</v>
      </c>
      <c r="D53" s="474"/>
      <c r="E53" s="474"/>
      <c r="F53" s="474"/>
      <c r="G53" s="474"/>
      <c r="H53" s="474"/>
      <c r="I53" s="474"/>
      <c r="J53" s="474"/>
      <c r="K53" s="474"/>
      <c r="L53" s="5"/>
    </row>
    <row r="54" spans="1:12" ht="13.7" customHeight="1">
      <c r="A54" s="4"/>
      <c r="B54" s="5"/>
      <c r="C54" s="474"/>
      <c r="D54" s="474"/>
      <c r="E54" s="474"/>
      <c r="F54" s="474"/>
      <c r="G54" s="474"/>
      <c r="H54" s="474"/>
      <c r="I54" s="474"/>
      <c r="J54" s="474"/>
      <c r="K54" s="474"/>
      <c r="L54" s="5"/>
    </row>
    <row r="55" spans="1:12" ht="13.7" customHeight="1">
      <c r="A55" s="4"/>
      <c r="B55" s="5"/>
      <c r="C55" s="474"/>
      <c r="D55" s="474"/>
      <c r="E55" s="474"/>
      <c r="F55" s="474"/>
      <c r="G55" s="474"/>
      <c r="H55" s="474"/>
      <c r="I55" s="474"/>
      <c r="J55" s="474"/>
      <c r="K55" s="474"/>
      <c r="L55" s="5"/>
    </row>
    <row r="56" spans="1:12" ht="12" customHeight="1">
      <c r="A56" s="4"/>
      <c r="B56" s="5"/>
      <c r="C56" s="196"/>
      <c r="D56" s="211"/>
      <c r="E56" s="211"/>
      <c r="F56" s="211"/>
      <c r="G56" s="211"/>
      <c r="H56" s="211"/>
      <c r="I56" s="211"/>
      <c r="J56" s="211"/>
      <c r="K56" s="5"/>
      <c r="L56" s="5"/>
    </row>
    <row r="57" spans="1:12" ht="22.5" customHeight="1">
      <c r="A57" s="4"/>
      <c r="B57" s="212" t="s">
        <v>90</v>
      </c>
      <c r="C57" s="451" t="s">
        <v>177</v>
      </c>
      <c r="D57" s="474"/>
      <c r="E57" s="474"/>
      <c r="F57" s="474"/>
      <c r="G57" s="474"/>
      <c r="H57" s="474"/>
      <c r="I57" s="474"/>
      <c r="J57" s="474"/>
      <c r="K57" s="474"/>
      <c r="L57" s="5"/>
    </row>
    <row r="58" spans="1:12" ht="27" customHeight="1">
      <c r="A58" s="4"/>
      <c r="B58" s="13"/>
      <c r="C58" s="474"/>
      <c r="D58" s="474"/>
      <c r="E58" s="474"/>
      <c r="F58" s="474"/>
      <c r="G58" s="474"/>
      <c r="H58" s="474"/>
      <c r="I58" s="474"/>
      <c r="J58" s="474"/>
      <c r="K58" s="474"/>
      <c r="L58" s="5"/>
    </row>
    <row r="59" spans="1:12" ht="23.25" customHeight="1">
      <c r="A59" s="4"/>
      <c r="B59" s="5"/>
      <c r="C59" s="474"/>
      <c r="D59" s="474"/>
      <c r="E59" s="474"/>
      <c r="F59" s="474"/>
      <c r="G59" s="474"/>
      <c r="H59" s="474"/>
      <c r="I59" s="474"/>
      <c r="J59" s="474"/>
      <c r="K59" s="474"/>
      <c r="L59" s="5"/>
    </row>
    <row r="60" spans="1:12" s="417" customFormat="1" ht="17.45" customHeight="1">
      <c r="A60" s="4"/>
      <c r="B60" s="438" t="s">
        <v>8</v>
      </c>
      <c r="C60" s="438"/>
      <c r="D60" s="438"/>
      <c r="E60" s="438"/>
      <c r="F60" s="438"/>
      <c r="G60" s="441" t="s">
        <v>9</v>
      </c>
      <c r="H60" s="442"/>
      <c r="I60" s="442"/>
      <c r="J60" s="442"/>
      <c r="K60" s="412"/>
      <c r="L60" s="5"/>
    </row>
    <row r="61" spans="1:12" s="417" customFormat="1" ht="12.75" customHeight="1"/>
  </sheetData>
  <mergeCells count="17">
    <mergeCell ref="F41:H41"/>
    <mergeCell ref="D41:D42"/>
    <mergeCell ref="B60:F60"/>
    <mergeCell ref="C53:K55"/>
    <mergeCell ref="C57:K59"/>
    <mergeCell ref="D43:D46"/>
    <mergeCell ref="C49:K51"/>
    <mergeCell ref="G60:J60"/>
    <mergeCell ref="B6:F6"/>
    <mergeCell ref="C29:K33"/>
    <mergeCell ref="C8:K9"/>
    <mergeCell ref="D20:D23"/>
    <mergeCell ref="D24:D27"/>
    <mergeCell ref="F18:H18"/>
    <mergeCell ref="D18:E19"/>
    <mergeCell ref="B16:K16"/>
    <mergeCell ref="G6:J6"/>
  </mergeCells>
  <hyperlinks>
    <hyperlink ref="B4" location="Ejercicios!A1" display="Volver a ejercicios" xr:uid="{00000000-0004-0000-0500-000000000000}"/>
    <hyperlink ref="K4" location="Índice!A1" display="Volver al índice" xr:uid="{00000000-0004-0000-0500-000001000000}"/>
  </hyperlinks>
  <pageMargins left="0.75" right="0.75" top="1" bottom="1" header="0.5" footer="0.5"/>
  <pageSetup scale="64" orientation="portrait"/>
  <headerFooter>
    <oddFooter>&amp;R&amp;"Arial,Regular"&amp;10&amp;K000000Rta_7.3</oddFooter>
  </headerFooter>
  <ignoredErrors>
    <ignoredError sqref="F36:H37"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7"/>
  <sheetViews>
    <sheetView showGridLines="0" workbookViewId="0">
      <selection activeCell="O32" sqref="O32"/>
    </sheetView>
  </sheetViews>
  <sheetFormatPr baseColWidth="10" defaultColWidth="8.85546875" defaultRowHeight="12.75" customHeight="1"/>
  <cols>
    <col min="1" max="1" width="8.85546875" style="1" customWidth="1"/>
    <col min="2" max="2" width="5.42578125" style="1" customWidth="1"/>
    <col min="3" max="3" width="9.5703125" style="1" customWidth="1"/>
    <col min="4" max="4" width="7.5703125" style="1" customWidth="1"/>
    <col min="5" max="5" width="21.42578125" style="1" customWidth="1"/>
    <col min="6" max="6" width="11.42578125" style="1" customWidth="1"/>
    <col min="7" max="7" width="12.42578125" style="1" customWidth="1"/>
    <col min="8" max="8" width="16" style="1" customWidth="1"/>
    <col min="9" max="9" width="15.42578125" style="1" customWidth="1"/>
    <col min="10" max="10" width="8.85546875" style="1" customWidth="1"/>
    <col min="11" max="12" width="8.85546875" style="417" customWidth="1"/>
    <col min="13" max="16384" width="8.85546875" style="1"/>
  </cols>
  <sheetData>
    <row r="1" spans="1:11" ht="13.7" customHeight="1">
      <c r="A1" s="2"/>
      <c r="B1" s="3"/>
      <c r="C1" s="3"/>
      <c r="D1" s="3"/>
      <c r="E1" s="3"/>
      <c r="F1" s="3"/>
      <c r="G1" s="3"/>
      <c r="H1" s="3"/>
      <c r="I1" s="3"/>
      <c r="J1" s="3"/>
      <c r="K1" s="3"/>
    </row>
    <row r="2" spans="1:11" ht="13.7" customHeight="1">
      <c r="A2" s="4"/>
      <c r="B2" s="5"/>
      <c r="C2" s="5"/>
      <c r="D2" s="5"/>
      <c r="E2" s="5"/>
      <c r="F2" s="5"/>
      <c r="G2" s="8"/>
      <c r="H2" s="8"/>
      <c r="I2" s="8"/>
      <c r="J2" s="8"/>
      <c r="K2" s="7" t="s">
        <v>1</v>
      </c>
    </row>
    <row r="3" spans="1:11" ht="13.7" customHeight="1">
      <c r="A3" s="4"/>
      <c r="B3" s="5"/>
      <c r="C3" s="5"/>
      <c r="D3" s="5"/>
      <c r="E3" s="5"/>
      <c r="F3" s="5"/>
      <c r="G3" s="5"/>
      <c r="H3" s="5"/>
      <c r="I3" s="5"/>
      <c r="J3" s="5"/>
      <c r="K3" s="5"/>
    </row>
    <row r="4" spans="1:11" ht="13.7" customHeight="1">
      <c r="A4" s="4"/>
      <c r="B4" s="410" t="s">
        <v>243</v>
      </c>
      <c r="C4" s="5"/>
      <c r="D4" s="5"/>
      <c r="E4" s="5"/>
      <c r="F4" s="5"/>
      <c r="G4" s="5"/>
      <c r="H4" s="5"/>
      <c r="I4" s="5"/>
      <c r="J4" s="502" t="s">
        <v>233</v>
      </c>
      <c r="K4" s="503"/>
    </row>
    <row r="5" spans="1:11" ht="13.7" customHeight="1">
      <c r="A5" s="4"/>
      <c r="B5" s="5"/>
      <c r="C5" s="5"/>
      <c r="D5" s="5"/>
      <c r="E5" s="5"/>
      <c r="F5" s="5"/>
      <c r="G5" s="5"/>
      <c r="H5" s="5"/>
      <c r="I5" s="5"/>
      <c r="J5" s="5"/>
      <c r="K5" s="5"/>
    </row>
    <row r="6" spans="1:11" ht="18.600000000000001" customHeight="1">
      <c r="A6" s="4"/>
      <c r="B6" s="438" t="s">
        <v>72</v>
      </c>
      <c r="C6" s="438"/>
      <c r="D6" s="438"/>
      <c r="E6" s="438"/>
      <c r="F6" s="438"/>
      <c r="G6" s="441"/>
      <c r="H6" s="442"/>
      <c r="I6" s="442"/>
      <c r="J6" s="442"/>
      <c r="K6" s="412"/>
    </row>
    <row r="7" spans="1:11" ht="13.7" customHeight="1">
      <c r="A7" s="4"/>
      <c r="B7" s="5"/>
      <c r="C7" s="5"/>
      <c r="D7" s="5"/>
      <c r="E7" s="5"/>
      <c r="F7" s="5"/>
      <c r="G7" s="5"/>
      <c r="H7" s="5"/>
      <c r="I7" s="5"/>
      <c r="J7" s="5"/>
      <c r="K7" s="5"/>
    </row>
    <row r="8" spans="1:11" ht="12.75" customHeight="1">
      <c r="A8" s="4"/>
      <c r="B8" s="150">
        <v>7.4</v>
      </c>
      <c r="C8" s="451" t="s">
        <v>168</v>
      </c>
      <c r="D8" s="474"/>
      <c r="E8" s="474"/>
      <c r="F8" s="474"/>
      <c r="G8" s="474"/>
      <c r="H8" s="474"/>
      <c r="I8" s="474"/>
      <c r="J8" s="474"/>
      <c r="K8" s="474"/>
    </row>
    <row r="9" spans="1:11" ht="15.95" customHeight="1">
      <c r="A9" s="4"/>
      <c r="B9" s="151"/>
      <c r="C9" s="474"/>
      <c r="D9" s="474"/>
      <c r="E9" s="474"/>
      <c r="F9" s="474"/>
      <c r="G9" s="474"/>
      <c r="H9" s="474"/>
      <c r="I9" s="474"/>
      <c r="J9" s="474"/>
      <c r="K9" s="474"/>
    </row>
    <row r="10" spans="1:11" ht="15.95" customHeight="1">
      <c r="A10" s="4"/>
      <c r="B10" s="151"/>
      <c r="C10" s="153"/>
      <c r="D10" s="153"/>
      <c r="E10" s="153"/>
      <c r="F10" s="153"/>
      <c r="G10" s="153"/>
      <c r="H10" s="153"/>
      <c r="I10" s="153"/>
      <c r="J10" s="153"/>
      <c r="K10" s="153"/>
    </row>
    <row r="11" spans="1:11" ht="18.600000000000001" customHeight="1">
      <c r="A11" s="4"/>
      <c r="B11" s="438" t="s">
        <v>74</v>
      </c>
      <c r="C11" s="438"/>
      <c r="D11" s="438"/>
      <c r="E11" s="438"/>
      <c r="F11" s="438"/>
      <c r="G11" s="438"/>
      <c r="H11" s="438"/>
      <c r="I11" s="438"/>
      <c r="J11" s="438"/>
      <c r="K11" s="438"/>
    </row>
    <row r="12" spans="1:11" ht="13.7" customHeight="1">
      <c r="A12" s="4"/>
      <c r="B12" s="5"/>
      <c r="C12" s="5"/>
      <c r="D12" s="5"/>
      <c r="E12" s="5"/>
      <c r="F12" s="5"/>
      <c r="G12" s="5"/>
      <c r="H12" s="5"/>
      <c r="I12" s="5"/>
      <c r="J12" s="5"/>
      <c r="K12" s="5"/>
    </row>
    <row r="13" spans="1:11" ht="12.95" customHeight="1">
      <c r="A13" s="4"/>
      <c r="B13" s="17"/>
      <c r="C13" s="451" t="s">
        <v>180</v>
      </c>
      <c r="D13" s="474"/>
      <c r="E13" s="474"/>
      <c r="F13" s="474"/>
      <c r="G13" s="474"/>
      <c r="H13" s="474"/>
      <c r="I13" s="474"/>
      <c r="J13" s="474"/>
      <c r="K13" s="474"/>
    </row>
    <row r="14" spans="1:11" ht="26.25" customHeight="1">
      <c r="A14" s="4"/>
      <c r="B14" s="17"/>
      <c r="C14" s="474"/>
      <c r="D14" s="474"/>
      <c r="E14" s="474"/>
      <c r="F14" s="474"/>
      <c r="G14" s="474"/>
      <c r="H14" s="474"/>
      <c r="I14" s="474"/>
      <c r="J14" s="474"/>
      <c r="K14" s="474"/>
    </row>
    <row r="15" spans="1:11" ht="12.95" customHeight="1">
      <c r="A15" s="4"/>
      <c r="B15" s="17"/>
      <c r="C15" s="474"/>
      <c r="D15" s="474"/>
      <c r="E15" s="474"/>
      <c r="F15" s="474"/>
      <c r="G15" s="474"/>
      <c r="H15" s="474"/>
      <c r="I15" s="474"/>
      <c r="J15" s="474"/>
      <c r="K15" s="474"/>
    </row>
    <row r="16" spans="1:11" ht="13.7" customHeight="1">
      <c r="A16" s="4"/>
      <c r="B16" s="17"/>
      <c r="C16" s="474"/>
      <c r="D16" s="474"/>
      <c r="E16" s="474"/>
      <c r="F16" s="474"/>
      <c r="G16" s="474"/>
      <c r="H16" s="474"/>
      <c r="I16" s="474"/>
      <c r="J16" s="474"/>
      <c r="K16" s="474"/>
    </row>
    <row r="17" spans="1:11" ht="14.25" customHeight="1">
      <c r="A17" s="4"/>
      <c r="B17" s="17"/>
      <c r="C17" s="213"/>
      <c r="D17" s="213"/>
      <c r="E17" s="214"/>
      <c r="F17" s="214"/>
      <c r="G17" s="214"/>
      <c r="H17" s="214"/>
      <c r="I17" s="214"/>
      <c r="J17" s="5"/>
      <c r="K17" s="5"/>
    </row>
    <row r="18" spans="1:11" ht="14.25" customHeight="1">
      <c r="A18" s="4"/>
      <c r="B18" s="5"/>
      <c r="C18" s="5"/>
      <c r="D18" s="17"/>
      <c r="E18" s="504" t="s">
        <v>22</v>
      </c>
      <c r="F18" s="505"/>
      <c r="G18" s="505"/>
      <c r="H18" s="505"/>
      <c r="I18" s="215"/>
      <c r="J18" s="37"/>
      <c r="K18" s="213"/>
    </row>
    <row r="19" spans="1:11" ht="38.25" customHeight="1">
      <c r="A19" s="4"/>
      <c r="B19" s="5"/>
      <c r="C19" s="5"/>
      <c r="D19" s="17"/>
      <c r="E19" s="216"/>
      <c r="F19" s="506" t="s">
        <v>91</v>
      </c>
      <c r="G19" s="216"/>
      <c r="H19" s="506" t="s">
        <v>92</v>
      </c>
      <c r="I19" s="506" t="s">
        <v>93</v>
      </c>
      <c r="J19" s="37"/>
      <c r="K19" s="213"/>
    </row>
    <row r="20" spans="1:11" ht="14.25" customHeight="1" thickBot="1">
      <c r="A20" s="4"/>
      <c r="B20" s="5"/>
      <c r="C20" s="5"/>
      <c r="D20" s="17"/>
      <c r="E20" s="217"/>
      <c r="F20" s="507"/>
      <c r="G20" s="217"/>
      <c r="H20" s="507"/>
      <c r="I20" s="507"/>
      <c r="J20" s="37"/>
      <c r="K20" s="213"/>
    </row>
    <row r="21" spans="1:11" ht="14.25" customHeight="1">
      <c r="A21" s="4"/>
      <c r="B21" s="5"/>
      <c r="C21" s="5"/>
      <c r="D21" s="17"/>
      <c r="E21" s="218">
        <v>44287</v>
      </c>
      <c r="F21" s="76">
        <v>106.9</v>
      </c>
      <c r="G21" s="76"/>
      <c r="H21" s="76">
        <v>95.4</v>
      </c>
      <c r="I21" s="219">
        <f>F21/H21</f>
        <v>1.120545073375262</v>
      </c>
      <c r="J21" s="37"/>
      <c r="K21" s="213"/>
    </row>
    <row r="22" spans="1:11" ht="13.7" customHeight="1">
      <c r="A22" s="4"/>
      <c r="B22" s="5"/>
      <c r="C22" s="5"/>
      <c r="D22" s="17"/>
      <c r="E22" s="79">
        <v>44317</v>
      </c>
      <c r="F22" s="78">
        <v>83.5</v>
      </c>
      <c r="G22" s="78"/>
      <c r="H22" s="78">
        <v>94.8</v>
      </c>
      <c r="I22" s="220">
        <f t="shared" ref="I22:I33" si="0">F22/H22</f>
        <v>0.88080168776371315</v>
      </c>
      <c r="J22" s="37"/>
      <c r="K22" s="213"/>
    </row>
    <row r="23" spans="1:11" ht="13.7" customHeight="1">
      <c r="A23" s="4"/>
      <c r="B23" s="5"/>
      <c r="C23" s="5"/>
      <c r="D23" s="17"/>
      <c r="E23" s="77">
        <v>44348</v>
      </c>
      <c r="F23" s="80">
        <v>106.6</v>
      </c>
      <c r="G23" s="80"/>
      <c r="H23" s="80">
        <v>95.4</v>
      </c>
      <c r="I23" s="221">
        <f t="shared" si="0"/>
        <v>1.1174004192872116</v>
      </c>
      <c r="J23" s="37"/>
      <c r="K23" s="213"/>
    </row>
    <row r="24" spans="1:11" ht="13.7" customHeight="1">
      <c r="A24" s="4"/>
      <c r="B24" s="5"/>
      <c r="C24" s="5"/>
      <c r="D24" s="17"/>
      <c r="E24" s="79">
        <v>44378</v>
      </c>
      <c r="F24" s="78">
        <v>112.8</v>
      </c>
      <c r="G24" s="78"/>
      <c r="H24" s="78">
        <v>96.3</v>
      </c>
      <c r="I24" s="220">
        <f t="shared" si="0"/>
        <v>1.1713395638629283</v>
      </c>
      <c r="J24" s="37"/>
      <c r="K24" s="213"/>
    </row>
    <row r="25" spans="1:11" ht="13.7" customHeight="1">
      <c r="A25" s="4"/>
      <c r="B25" s="5"/>
      <c r="C25" s="5"/>
      <c r="D25" s="17"/>
      <c r="E25" s="77">
        <v>44409</v>
      </c>
      <c r="F25" s="80">
        <v>113.2</v>
      </c>
      <c r="G25" s="80"/>
      <c r="H25" s="80">
        <v>97.2</v>
      </c>
      <c r="I25" s="221">
        <f t="shared" si="0"/>
        <v>1.1646090534979423</v>
      </c>
      <c r="J25" s="37"/>
      <c r="K25" s="213"/>
    </row>
    <row r="26" spans="1:11" ht="13.7" customHeight="1">
      <c r="A26" s="4"/>
      <c r="B26" s="5"/>
      <c r="C26" s="5"/>
      <c r="D26" s="17"/>
      <c r="E26" s="79">
        <v>44440</v>
      </c>
      <c r="F26" s="78">
        <v>113.1</v>
      </c>
      <c r="G26" s="78"/>
      <c r="H26" s="78">
        <v>97.7</v>
      </c>
      <c r="I26" s="220">
        <f t="shared" si="0"/>
        <v>1.157625383828045</v>
      </c>
      <c r="J26" s="81"/>
      <c r="K26" s="213"/>
    </row>
    <row r="27" spans="1:11" ht="13.7" customHeight="1">
      <c r="A27" s="4"/>
      <c r="B27" s="5"/>
      <c r="C27" s="5"/>
      <c r="D27" s="17"/>
      <c r="E27" s="77">
        <v>44470</v>
      </c>
      <c r="F27" s="80">
        <v>113.6</v>
      </c>
      <c r="G27" s="80"/>
      <c r="H27" s="80">
        <v>97.7</v>
      </c>
      <c r="I27" s="221">
        <f t="shared" si="0"/>
        <v>1.1627430910951893</v>
      </c>
      <c r="J27" s="81"/>
      <c r="K27" s="213"/>
    </row>
    <row r="28" spans="1:11" ht="13.7" customHeight="1">
      <c r="A28" s="4"/>
      <c r="B28" s="5"/>
      <c r="C28" s="5"/>
      <c r="D28" s="17"/>
      <c r="E28" s="79">
        <v>44501</v>
      </c>
      <c r="F28" s="78">
        <v>115</v>
      </c>
      <c r="G28" s="78"/>
      <c r="H28" s="78">
        <v>97.9</v>
      </c>
      <c r="I28" s="220">
        <f t="shared" si="0"/>
        <v>1.1746680286006128</v>
      </c>
      <c r="J28" s="81"/>
      <c r="K28" s="213"/>
    </row>
    <row r="29" spans="1:11" ht="13.7" customHeight="1">
      <c r="A29" s="4"/>
      <c r="B29" s="5"/>
      <c r="C29" s="5"/>
      <c r="D29" s="17"/>
      <c r="E29" s="77">
        <v>44531</v>
      </c>
      <c r="F29" s="80">
        <v>116.6</v>
      </c>
      <c r="G29" s="80"/>
      <c r="H29" s="80">
        <v>98.2</v>
      </c>
      <c r="I29" s="221">
        <f t="shared" si="0"/>
        <v>1.1873727087576373</v>
      </c>
      <c r="J29" s="81"/>
      <c r="K29" s="213"/>
    </row>
    <row r="30" spans="1:11" ht="13.7" customHeight="1">
      <c r="A30" s="4"/>
      <c r="B30" s="5"/>
      <c r="C30" s="5"/>
      <c r="D30" s="17"/>
      <c r="E30" s="79">
        <v>44562</v>
      </c>
      <c r="F30" s="78">
        <v>117.8</v>
      </c>
      <c r="G30" s="78"/>
      <c r="H30" s="78">
        <v>99</v>
      </c>
      <c r="I30" s="220">
        <f t="shared" si="0"/>
        <v>1.1898989898989898</v>
      </c>
      <c r="J30" s="81"/>
      <c r="K30" s="213"/>
    </row>
    <row r="31" spans="1:11" ht="13.7" customHeight="1">
      <c r="A31" s="4"/>
      <c r="B31" s="5"/>
      <c r="C31" s="5"/>
      <c r="D31" s="17"/>
      <c r="E31" s="77">
        <v>44593</v>
      </c>
      <c r="F31" s="80">
        <v>116.2</v>
      </c>
      <c r="G31" s="80"/>
      <c r="H31" s="80">
        <v>98.9</v>
      </c>
      <c r="I31" s="221">
        <f t="shared" si="0"/>
        <v>1.1749241658240648</v>
      </c>
      <c r="J31" s="81"/>
      <c r="K31" s="213"/>
    </row>
    <row r="32" spans="1:11" ht="13.7" customHeight="1">
      <c r="A32" s="4"/>
      <c r="B32" s="5"/>
      <c r="C32" s="5"/>
      <c r="D32" s="17"/>
      <c r="E32" s="79">
        <v>44621</v>
      </c>
      <c r="F32" s="78">
        <v>120.3</v>
      </c>
      <c r="G32" s="78"/>
      <c r="H32" s="78">
        <v>99.2</v>
      </c>
      <c r="I32" s="220">
        <f t="shared" si="0"/>
        <v>1.2127016129032258</v>
      </c>
      <c r="J32" s="81"/>
      <c r="K32" s="213"/>
    </row>
    <row r="33" spans="1:11" ht="13.7" customHeight="1" thickBot="1">
      <c r="A33" s="4"/>
      <c r="B33" s="5"/>
      <c r="C33" s="5"/>
      <c r="D33" s="17"/>
      <c r="E33" s="222">
        <v>44652</v>
      </c>
      <c r="F33" s="85">
        <v>120.5</v>
      </c>
      <c r="G33" s="85"/>
      <c r="H33" s="85">
        <v>99.5</v>
      </c>
      <c r="I33" s="223">
        <f t="shared" si="0"/>
        <v>1.2110552763819096</v>
      </c>
      <c r="J33" s="5"/>
      <c r="K33" s="213"/>
    </row>
    <row r="34" spans="1:11" ht="16.5" customHeight="1" thickBot="1">
      <c r="A34" s="4"/>
      <c r="B34" s="5"/>
      <c r="C34" s="5"/>
      <c r="D34" s="17"/>
      <c r="E34" s="224" t="s">
        <v>169</v>
      </c>
      <c r="F34" s="225">
        <f>F33/F21-1</f>
        <v>0.12722170252572496</v>
      </c>
      <c r="G34" s="226"/>
      <c r="H34" s="225">
        <f>H33/H21-1</f>
        <v>4.2976939203354325E-2</v>
      </c>
      <c r="I34" s="225">
        <f>I33/I21-1</f>
        <v>8.0773371064866151E-2</v>
      </c>
      <c r="J34" s="213"/>
      <c r="K34" s="213"/>
    </row>
    <row r="35" spans="1:11" ht="12.95" customHeight="1">
      <c r="A35" s="4"/>
      <c r="B35" s="17"/>
      <c r="C35" s="175"/>
      <c r="D35" s="90"/>
      <c r="E35" s="227"/>
      <c r="F35" s="227"/>
      <c r="G35" s="227"/>
      <c r="H35" s="227"/>
      <c r="I35" s="227"/>
      <c r="J35" s="5"/>
      <c r="K35" s="5"/>
    </row>
    <row r="36" spans="1:11" s="417" customFormat="1" ht="17.45" customHeight="1">
      <c r="A36" s="4"/>
      <c r="B36" s="438" t="s">
        <v>8</v>
      </c>
      <c r="C36" s="438"/>
      <c r="D36" s="438"/>
      <c r="E36" s="438"/>
      <c r="F36" s="438"/>
      <c r="G36" s="441" t="s">
        <v>9</v>
      </c>
      <c r="H36" s="442"/>
      <c r="I36" s="442"/>
      <c r="J36" s="442"/>
      <c r="K36" s="412"/>
    </row>
    <row r="37" spans="1:11" s="417" customFormat="1" ht="12.75" customHeight="1"/>
  </sheetData>
  <mergeCells count="12">
    <mergeCell ref="B36:F36"/>
    <mergeCell ref="C13:K16"/>
    <mergeCell ref="J4:K4"/>
    <mergeCell ref="E18:H18"/>
    <mergeCell ref="I19:I20"/>
    <mergeCell ref="F19:F20"/>
    <mergeCell ref="H19:H20"/>
    <mergeCell ref="B6:F6"/>
    <mergeCell ref="C8:K9"/>
    <mergeCell ref="G6:J6"/>
    <mergeCell ref="G36:J36"/>
    <mergeCell ref="B11:K11"/>
  </mergeCells>
  <hyperlinks>
    <hyperlink ref="B4" location="Ejercicios!A1" display="Volver a ejercicios" xr:uid="{00000000-0004-0000-0600-000000000000}"/>
    <hyperlink ref="J4" location="'Índice'!R1C1" display="Volver al índice" xr:uid="{00000000-0004-0000-0600-000001000000}"/>
    <hyperlink ref="J4:K4" location="Índice!A1" display="Volver al índice" xr:uid="{D6C4D207-4A61-4E93-8C41-7FFE6F1D4EA1}"/>
  </hyperlinks>
  <pageMargins left="0.75" right="0.75" top="1" bottom="1" header="0.5" footer="0.5"/>
  <pageSetup scale="89" orientation="landscape"/>
  <headerFooter>
    <oddFooter>&amp;R&amp;"Arial,Regular"&amp;10&amp;K000000Rta_7.4</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72"/>
  <sheetViews>
    <sheetView showGridLines="0" workbookViewId="0">
      <selection activeCell="T11" sqref="T11"/>
    </sheetView>
  </sheetViews>
  <sheetFormatPr baseColWidth="10" defaultColWidth="9.140625" defaultRowHeight="12.75" customHeight="1"/>
  <cols>
    <col min="1" max="1" width="9.140625" style="1" customWidth="1"/>
    <col min="2" max="2" width="6.42578125" style="1" customWidth="1"/>
    <col min="3" max="3" width="3.42578125" style="1" customWidth="1"/>
    <col min="4" max="4" width="15.85546875" style="1" customWidth="1"/>
    <col min="5" max="5" width="18.140625" style="1" customWidth="1"/>
    <col min="6" max="6" width="9.140625" style="1" customWidth="1"/>
    <col min="7" max="7" width="13.140625" style="1" customWidth="1"/>
    <col min="8" max="8" width="14.85546875" style="1" customWidth="1"/>
    <col min="9" max="9" width="13" style="1" customWidth="1"/>
    <col min="10" max="11" width="11.42578125" style="1" customWidth="1"/>
    <col min="12" max="12" width="5.42578125" style="1" customWidth="1"/>
    <col min="13" max="13" width="9.42578125" style="1" customWidth="1"/>
    <col min="14" max="14" width="9.85546875" style="417" customWidth="1"/>
    <col min="15" max="15" width="9.140625" style="417" customWidth="1"/>
    <col min="16" max="16384" width="9.140625" style="1"/>
  </cols>
  <sheetData>
    <row r="1" spans="1:14" ht="13.7" customHeight="1">
      <c r="A1" s="2"/>
      <c r="B1" s="3"/>
      <c r="C1" s="3"/>
      <c r="D1" s="3"/>
      <c r="E1" s="3"/>
      <c r="F1" s="3"/>
      <c r="G1" s="3"/>
      <c r="H1" s="3"/>
      <c r="I1" s="3"/>
      <c r="J1" s="3"/>
      <c r="K1" s="3"/>
      <c r="L1" s="3"/>
      <c r="M1" s="3"/>
      <c r="N1" s="3"/>
    </row>
    <row r="2" spans="1:14" ht="13.7" customHeight="1">
      <c r="A2" s="4"/>
      <c r="B2" s="5"/>
      <c r="C2" s="5"/>
      <c r="D2" s="5"/>
      <c r="E2" s="8"/>
      <c r="F2" s="8"/>
      <c r="G2" s="8"/>
      <c r="H2" s="8"/>
      <c r="I2" s="8"/>
      <c r="J2" s="5"/>
      <c r="K2" s="5"/>
      <c r="L2" s="5"/>
      <c r="M2" s="5"/>
      <c r="N2" s="7" t="s">
        <v>1</v>
      </c>
    </row>
    <row r="3" spans="1:14" ht="13.7" customHeight="1">
      <c r="A3" s="4"/>
      <c r="B3" s="5"/>
      <c r="C3" s="5"/>
      <c r="D3" s="5"/>
      <c r="E3" s="5"/>
      <c r="F3" s="8"/>
      <c r="G3" s="8"/>
      <c r="H3" s="8"/>
      <c r="I3" s="8"/>
      <c r="J3" s="5"/>
      <c r="K3" s="5"/>
      <c r="L3" s="5"/>
      <c r="M3" s="5"/>
      <c r="N3" s="8"/>
    </row>
    <row r="4" spans="1:14" ht="13.7" customHeight="1">
      <c r="A4" s="4"/>
      <c r="B4" s="410" t="s">
        <v>243</v>
      </c>
      <c r="C4" s="5"/>
      <c r="D4" s="5"/>
      <c r="E4" s="5"/>
      <c r="F4" s="8"/>
      <c r="G4" s="8"/>
      <c r="H4" s="8"/>
      <c r="I4" s="8"/>
      <c r="J4" s="5"/>
      <c r="K4" s="5"/>
      <c r="L4" s="5"/>
      <c r="M4" s="5"/>
      <c r="N4" s="411" t="s">
        <v>233</v>
      </c>
    </row>
    <row r="5" spans="1:14" ht="13.7" customHeight="1">
      <c r="A5" s="4"/>
      <c r="B5" s="5"/>
      <c r="C5" s="5"/>
      <c r="D5" s="5"/>
      <c r="E5" s="5"/>
      <c r="F5" s="5"/>
      <c r="G5" s="5"/>
      <c r="H5" s="5"/>
      <c r="I5" s="5"/>
      <c r="J5" s="5"/>
      <c r="K5" s="5"/>
      <c r="L5" s="5"/>
      <c r="M5" s="5"/>
      <c r="N5" s="5"/>
    </row>
    <row r="6" spans="1:14" ht="18.600000000000001" customHeight="1">
      <c r="A6" s="4"/>
      <c r="B6" s="438" t="s">
        <v>72</v>
      </c>
      <c r="C6" s="438"/>
      <c r="D6" s="438"/>
      <c r="E6" s="438"/>
      <c r="F6" s="438"/>
      <c r="G6" s="438"/>
      <c r="H6" s="441"/>
      <c r="I6" s="442"/>
      <c r="J6" s="442"/>
      <c r="K6" s="442"/>
      <c r="L6" s="441"/>
      <c r="M6" s="442"/>
      <c r="N6" s="442"/>
    </row>
    <row r="7" spans="1:14" ht="13.7" customHeight="1">
      <c r="A7" s="4"/>
      <c r="B7" s="5"/>
      <c r="C7" s="5"/>
      <c r="D7" s="5"/>
      <c r="E7" s="5"/>
      <c r="F7" s="5"/>
      <c r="G7" s="5"/>
      <c r="H7" s="5"/>
      <c r="I7" s="5"/>
      <c r="J7" s="5"/>
      <c r="K7" s="5"/>
      <c r="L7" s="5"/>
      <c r="M7" s="5"/>
      <c r="N7" s="5"/>
    </row>
    <row r="8" spans="1:14" ht="16.5" customHeight="1">
      <c r="A8" s="4"/>
      <c r="B8" s="32">
        <v>7.5</v>
      </c>
      <c r="C8" s="153"/>
      <c r="D8" s="449" t="s">
        <v>181</v>
      </c>
      <c r="E8" s="508"/>
      <c r="F8" s="508"/>
      <c r="G8" s="508"/>
      <c r="H8" s="508"/>
      <c r="I8" s="508"/>
      <c r="J8" s="508"/>
      <c r="K8" s="508"/>
      <c r="L8" s="508"/>
      <c r="M8" s="508"/>
      <c r="N8" s="508"/>
    </row>
    <row r="9" spans="1:14" ht="16.5" customHeight="1">
      <c r="A9" s="4"/>
      <c r="B9" s="34"/>
      <c r="C9" s="153"/>
      <c r="D9" s="508"/>
      <c r="E9" s="508"/>
      <c r="F9" s="508"/>
      <c r="G9" s="508"/>
      <c r="H9" s="508"/>
      <c r="I9" s="508"/>
      <c r="J9" s="508"/>
      <c r="K9" s="508"/>
      <c r="L9" s="508"/>
      <c r="M9" s="508"/>
      <c r="N9" s="508"/>
    </row>
    <row r="10" spans="1:14" ht="16.5" customHeight="1">
      <c r="A10" s="4"/>
      <c r="B10" s="34"/>
      <c r="C10" s="153"/>
      <c r="D10" s="64" t="s">
        <v>28</v>
      </c>
      <c r="E10" s="196"/>
      <c r="F10" s="17"/>
      <c r="G10" s="91"/>
      <c r="H10" s="196"/>
      <c r="I10" s="81"/>
      <c r="J10" s="81"/>
      <c r="K10" s="81"/>
      <c r="L10" s="153"/>
      <c r="M10" s="153"/>
      <c r="N10" s="153"/>
    </row>
    <row r="11" spans="1:14" ht="16.5" customHeight="1">
      <c r="A11" s="4"/>
      <c r="B11" s="34"/>
      <c r="C11" s="153"/>
      <c r="D11" s="64" t="s">
        <v>183</v>
      </c>
      <c r="E11" s="5"/>
      <c r="F11" s="5"/>
      <c r="G11" s="5"/>
      <c r="H11" s="92"/>
      <c r="I11" s="81"/>
      <c r="J11" s="87"/>
      <c r="K11" s="87"/>
      <c r="L11" s="153"/>
      <c r="M11" s="153"/>
      <c r="N11" s="153"/>
    </row>
    <row r="12" spans="1:14" ht="13.7" customHeight="1">
      <c r="A12" s="4"/>
      <c r="B12" s="34"/>
      <c r="C12" s="153"/>
      <c r="D12" s="153"/>
      <c r="E12" s="153"/>
      <c r="F12" s="153"/>
      <c r="G12" s="153"/>
      <c r="H12" s="153"/>
      <c r="I12" s="153"/>
      <c r="J12" s="153"/>
      <c r="K12" s="153"/>
      <c r="L12" s="153"/>
      <c r="M12" s="153"/>
      <c r="N12" s="153"/>
    </row>
    <row r="13" spans="1:14" ht="13.7" customHeight="1">
      <c r="A13" s="4"/>
      <c r="B13" s="5"/>
      <c r="C13" s="5"/>
      <c r="D13" s="5"/>
      <c r="E13" s="5"/>
      <c r="F13" s="5"/>
      <c r="G13" s="5"/>
      <c r="H13" s="5"/>
      <c r="I13" s="5"/>
      <c r="J13" s="5"/>
      <c r="K13" s="5"/>
      <c r="L13" s="5"/>
      <c r="M13" s="5"/>
      <c r="N13" s="5"/>
    </row>
    <row r="14" spans="1:14" ht="18.600000000000001" customHeight="1">
      <c r="A14" s="4"/>
      <c r="B14" s="438" t="s">
        <v>74</v>
      </c>
      <c r="C14" s="438"/>
      <c r="D14" s="438"/>
      <c r="E14" s="438"/>
      <c r="F14" s="438"/>
      <c r="G14" s="438"/>
      <c r="H14" s="438"/>
      <c r="I14" s="438"/>
      <c r="J14" s="438"/>
      <c r="K14" s="438"/>
      <c r="L14" s="438"/>
      <c r="M14" s="438"/>
      <c r="N14" s="413"/>
    </row>
    <row r="15" spans="1:14" ht="18.600000000000001" customHeight="1">
      <c r="A15" s="4"/>
      <c r="B15" s="228"/>
      <c r="C15" s="228"/>
      <c r="D15" s="228"/>
      <c r="E15" s="228"/>
      <c r="F15" s="228"/>
      <c r="G15" s="228"/>
      <c r="H15" s="229"/>
      <c r="I15" s="229"/>
      <c r="J15" s="229"/>
      <c r="K15" s="229"/>
      <c r="L15" s="229"/>
      <c r="M15" s="229"/>
      <c r="N15" s="229"/>
    </row>
    <row r="16" spans="1:14" ht="13.7" customHeight="1">
      <c r="A16" s="4"/>
      <c r="B16" s="5"/>
      <c r="C16" s="175"/>
      <c r="D16" s="56"/>
      <c r="E16" s="175"/>
      <c r="F16" s="175"/>
      <c r="G16" s="175"/>
      <c r="H16" s="175"/>
      <c r="I16" s="175"/>
      <c r="J16" s="5"/>
      <c r="K16" s="5"/>
      <c r="L16" s="5"/>
      <c r="M16" s="5"/>
      <c r="N16" s="5"/>
    </row>
    <row r="17" spans="1:14" ht="12.95" customHeight="1">
      <c r="A17" s="4"/>
      <c r="B17" s="17"/>
      <c r="C17" s="22" t="s">
        <v>94</v>
      </c>
      <c r="D17" s="458" t="s">
        <v>95</v>
      </c>
      <c r="E17" s="509"/>
      <c r="F17" s="509"/>
      <c r="G17" s="509"/>
      <c r="H17" s="175"/>
      <c r="I17" s="458" t="s">
        <v>96</v>
      </c>
      <c r="J17" s="509"/>
      <c r="K17" s="509"/>
      <c r="L17" s="509"/>
      <c r="M17" s="230"/>
      <c r="N17" s="5"/>
    </row>
    <row r="18" spans="1:14" ht="13.7" customHeight="1">
      <c r="A18" s="4"/>
      <c r="B18" s="5"/>
      <c r="C18" s="231"/>
      <c r="D18" s="509"/>
      <c r="E18" s="509"/>
      <c r="F18" s="509"/>
      <c r="G18" s="509"/>
      <c r="H18" s="175"/>
      <c r="I18" s="509"/>
      <c r="J18" s="509"/>
      <c r="K18" s="509"/>
      <c r="L18" s="509"/>
      <c r="M18" s="230"/>
      <c r="N18" s="5"/>
    </row>
    <row r="19" spans="1:14" ht="13.7" customHeight="1">
      <c r="A19" s="4"/>
      <c r="B19" s="5"/>
      <c r="C19" s="231"/>
      <c r="D19" s="155"/>
      <c r="E19" s="155"/>
      <c r="F19" s="155"/>
      <c r="G19" s="155"/>
      <c r="H19" s="175"/>
      <c r="I19" s="155"/>
      <c r="J19" s="155"/>
      <c r="K19" s="155"/>
      <c r="L19" s="155"/>
      <c r="M19" s="230"/>
      <c r="N19" s="5"/>
    </row>
    <row r="20" spans="1:14" ht="14.25" customHeight="1">
      <c r="A20" s="4"/>
      <c r="B20" s="5"/>
      <c r="C20" s="175"/>
      <c r="D20" s="510" t="s">
        <v>97</v>
      </c>
      <c r="E20" s="511"/>
      <c r="F20" s="511"/>
      <c r="G20" s="511"/>
      <c r="H20" s="175"/>
      <c r="I20" s="203"/>
      <c r="J20" s="203"/>
      <c r="K20" s="203"/>
      <c r="L20" s="5"/>
      <c r="M20" s="5"/>
      <c r="N20" s="5"/>
    </row>
    <row r="21" spans="1:14" ht="44.1" customHeight="1">
      <c r="A21" s="4"/>
      <c r="B21" s="5"/>
      <c r="C21" s="175"/>
      <c r="D21" s="232" t="s">
        <v>98</v>
      </c>
      <c r="E21" s="232" t="s">
        <v>99</v>
      </c>
      <c r="F21" s="232" t="s">
        <v>100</v>
      </c>
      <c r="G21" s="232" t="s">
        <v>101</v>
      </c>
      <c r="H21" s="175"/>
      <c r="I21" s="233"/>
      <c r="J21" s="234">
        <v>2014</v>
      </c>
      <c r="K21" s="234">
        <v>2015</v>
      </c>
      <c r="L21" s="191"/>
      <c r="M21" s="5"/>
      <c r="N21" s="5"/>
    </row>
    <row r="22" spans="1:14" ht="14.25" customHeight="1">
      <c r="A22" s="4"/>
      <c r="B22" s="5"/>
      <c r="C22" s="175"/>
      <c r="D22" s="235">
        <v>41275</v>
      </c>
      <c r="E22" s="236">
        <v>90.412150571135896</v>
      </c>
      <c r="F22" s="237"/>
      <c r="G22" s="238"/>
      <c r="H22" s="175"/>
      <c r="I22" s="59" t="s">
        <v>102</v>
      </c>
      <c r="J22" s="239">
        <f t="shared" ref="J22:J33" si="0">G34</f>
        <v>7.3579027192487878E-2</v>
      </c>
      <c r="K22" s="239">
        <f t="shared" ref="K22:K33" si="1">G46</f>
        <v>7.2986129551457335E-2</v>
      </c>
      <c r="L22" s="149"/>
      <c r="M22" s="5"/>
      <c r="N22" s="5"/>
    </row>
    <row r="23" spans="1:14" ht="13.7" customHeight="1">
      <c r="A23" s="4"/>
      <c r="B23" s="5"/>
      <c r="C23" s="175"/>
      <c r="D23" s="240">
        <v>41306</v>
      </c>
      <c r="E23" s="241">
        <v>87.884056115359002</v>
      </c>
      <c r="F23" s="242">
        <f t="shared" ref="F23:F58" si="2">E23/E22-1</f>
        <v>-2.796188830601698E-2</v>
      </c>
      <c r="G23" s="63"/>
      <c r="H23" s="175"/>
      <c r="I23" s="243" t="s">
        <v>103</v>
      </c>
      <c r="J23" s="244">
        <f t="shared" si="0"/>
        <v>7.3321830482364847E-2</v>
      </c>
      <c r="K23" s="244">
        <f t="shared" si="1"/>
        <v>5.0200872892640191E-2</v>
      </c>
      <c r="L23" s="149"/>
      <c r="M23" s="5"/>
      <c r="N23" s="5"/>
    </row>
    <row r="24" spans="1:14" ht="13.7" customHeight="1">
      <c r="A24" s="4"/>
      <c r="B24" s="5"/>
      <c r="C24" s="175"/>
      <c r="D24" s="245">
        <v>41334</v>
      </c>
      <c r="E24" s="246">
        <v>95.293985944885407</v>
      </c>
      <c r="F24" s="247">
        <f t="shared" si="2"/>
        <v>8.4314836581961261E-2</v>
      </c>
      <c r="G24" s="248"/>
      <c r="H24" s="175"/>
      <c r="I24" s="249" t="s">
        <v>36</v>
      </c>
      <c r="J24" s="250">
        <f t="shared" si="0"/>
        <v>9.4187627872809321E-2</v>
      </c>
      <c r="K24" s="250">
        <f t="shared" si="1"/>
        <v>4.2504401113383938E-2</v>
      </c>
      <c r="L24" s="149"/>
      <c r="M24" s="5"/>
      <c r="N24" s="5"/>
    </row>
    <row r="25" spans="1:14" ht="13.7" customHeight="1">
      <c r="A25" s="4"/>
      <c r="B25" s="251"/>
      <c r="C25" s="175"/>
      <c r="D25" s="240">
        <v>41365</v>
      </c>
      <c r="E25" s="241">
        <v>91.793489868922507</v>
      </c>
      <c r="F25" s="242">
        <f t="shared" si="2"/>
        <v>-3.6733651565246328E-2</v>
      </c>
      <c r="G25" s="63"/>
      <c r="H25" s="175"/>
      <c r="I25" s="243" t="s">
        <v>104</v>
      </c>
      <c r="J25" s="244">
        <f t="shared" si="0"/>
        <v>7.9436152088252499E-2</v>
      </c>
      <c r="K25" s="244">
        <f t="shared" si="1"/>
        <v>-3.8175303613635636E-3</v>
      </c>
      <c r="L25" s="149"/>
      <c r="M25" s="5"/>
      <c r="N25" s="5"/>
    </row>
    <row r="26" spans="1:14" ht="13.7" customHeight="1">
      <c r="A26" s="4"/>
      <c r="B26" s="5"/>
      <c r="C26" s="175"/>
      <c r="D26" s="245">
        <v>41395</v>
      </c>
      <c r="E26" s="246">
        <v>96.6905562370887</v>
      </c>
      <c r="F26" s="247">
        <f t="shared" si="2"/>
        <v>5.3348732847601887E-2</v>
      </c>
      <c r="G26" s="248"/>
      <c r="H26" s="175"/>
      <c r="I26" s="249" t="s">
        <v>105</v>
      </c>
      <c r="J26" s="250">
        <f t="shared" si="0"/>
        <v>8.4306893235706504E-2</v>
      </c>
      <c r="K26" s="250">
        <f t="shared" si="1"/>
        <v>2.7930601968843449E-2</v>
      </c>
      <c r="L26" s="149"/>
      <c r="M26" s="5"/>
      <c r="N26" s="5"/>
    </row>
    <row r="27" spans="1:14" ht="13.7" customHeight="1">
      <c r="A27" s="4"/>
      <c r="B27" s="5"/>
      <c r="C27" s="175"/>
      <c r="D27" s="240">
        <v>41426</v>
      </c>
      <c r="E27" s="241">
        <v>98.072127196561397</v>
      </c>
      <c r="F27" s="242">
        <f t="shared" si="2"/>
        <v>1.4288582186713583E-2</v>
      </c>
      <c r="G27" s="63"/>
      <c r="H27" s="175"/>
      <c r="I27" s="243" t="s">
        <v>37</v>
      </c>
      <c r="J27" s="244">
        <f t="shared" si="0"/>
        <v>3.461886897006794E-2</v>
      </c>
      <c r="K27" s="244">
        <f t="shared" si="1"/>
        <v>5.8615764739079257E-2</v>
      </c>
      <c r="L27" s="149"/>
      <c r="M27" s="5"/>
      <c r="N27" s="5"/>
    </row>
    <row r="28" spans="1:14" ht="13.7" customHeight="1">
      <c r="A28" s="4"/>
      <c r="B28" s="5"/>
      <c r="C28" s="175"/>
      <c r="D28" s="245">
        <v>41456</v>
      </c>
      <c r="E28" s="246">
        <v>101.527515790108</v>
      </c>
      <c r="F28" s="247">
        <f t="shared" si="2"/>
        <v>3.5233135981858732E-2</v>
      </c>
      <c r="G28" s="248"/>
      <c r="H28" s="175"/>
      <c r="I28" s="249" t="s">
        <v>42</v>
      </c>
      <c r="J28" s="250">
        <f t="shared" si="0"/>
        <v>5.5457603372755626E-2</v>
      </c>
      <c r="K28" s="250">
        <f t="shared" si="1"/>
        <v>4.7921952995244821E-2</v>
      </c>
      <c r="L28" s="149"/>
      <c r="M28" s="5"/>
      <c r="N28" s="5"/>
    </row>
    <row r="29" spans="1:14" ht="13.7" customHeight="1">
      <c r="A29" s="4"/>
      <c r="B29" s="5"/>
      <c r="C29" s="175"/>
      <c r="D29" s="240">
        <v>41487</v>
      </c>
      <c r="E29" s="241">
        <v>99.107436191793695</v>
      </c>
      <c r="F29" s="242">
        <f t="shared" si="2"/>
        <v>-2.3836686828006659E-2</v>
      </c>
      <c r="G29" s="63"/>
      <c r="H29" s="175"/>
      <c r="I29" s="243" t="s">
        <v>43</v>
      </c>
      <c r="J29" s="244">
        <f t="shared" si="0"/>
        <v>8.7445002173680564E-2</v>
      </c>
      <c r="K29" s="244">
        <f t="shared" si="1"/>
        <v>6.3283504299848747E-2</v>
      </c>
      <c r="L29" s="149"/>
      <c r="M29" s="5"/>
      <c r="N29" s="5"/>
    </row>
    <row r="30" spans="1:14" ht="13.7" customHeight="1">
      <c r="A30" s="4"/>
      <c r="B30" s="5"/>
      <c r="C30" s="175"/>
      <c r="D30" s="245">
        <v>41518</v>
      </c>
      <c r="E30" s="246">
        <v>95.487778739418403</v>
      </c>
      <c r="F30" s="247">
        <f t="shared" si="2"/>
        <v>-3.6522561691238797E-2</v>
      </c>
      <c r="G30" s="248"/>
      <c r="H30" s="175"/>
      <c r="I30" s="249" t="s">
        <v>38</v>
      </c>
      <c r="J30" s="250">
        <f t="shared" si="0"/>
        <v>9.2076327593764606E-2</v>
      </c>
      <c r="K30" s="250">
        <f t="shared" si="1"/>
        <v>2.8101792793304936E-2</v>
      </c>
      <c r="L30" s="149"/>
      <c r="M30" s="5"/>
      <c r="N30" s="5"/>
    </row>
    <row r="31" spans="1:14" ht="13.7" customHeight="1">
      <c r="A31" s="4"/>
      <c r="B31" s="5"/>
      <c r="C31" s="175"/>
      <c r="D31" s="240">
        <v>41548</v>
      </c>
      <c r="E31" s="241">
        <v>97.644761878608705</v>
      </c>
      <c r="F31" s="242">
        <f t="shared" si="2"/>
        <v>2.258910163861505E-2</v>
      </c>
      <c r="G31" s="63"/>
      <c r="H31" s="175"/>
      <c r="I31" s="243" t="s">
        <v>44</v>
      </c>
      <c r="J31" s="244">
        <f t="shared" si="0"/>
        <v>0.13526851450564981</v>
      </c>
      <c r="K31" s="244">
        <f t="shared" si="1"/>
        <v>-6.7547639750233923E-3</v>
      </c>
      <c r="L31" s="149"/>
      <c r="M31" s="5"/>
      <c r="N31" s="5"/>
    </row>
    <row r="32" spans="1:14" ht="13.7" customHeight="1">
      <c r="A32" s="4"/>
      <c r="B32" s="5"/>
      <c r="C32" s="175"/>
      <c r="D32" s="245">
        <v>41579</v>
      </c>
      <c r="E32" s="246">
        <v>106.070891188907</v>
      </c>
      <c r="F32" s="247">
        <f t="shared" si="2"/>
        <v>8.6293715588897646E-2</v>
      </c>
      <c r="G32" s="248"/>
      <c r="H32" s="175"/>
      <c r="I32" s="249" t="s">
        <v>45</v>
      </c>
      <c r="J32" s="250">
        <f t="shared" si="0"/>
        <v>9.2745307136778532E-2</v>
      </c>
      <c r="K32" s="250">
        <f t="shared" si="1"/>
        <v>-7.9558817578729846E-3</v>
      </c>
      <c r="L32" s="149"/>
      <c r="M32" s="5"/>
      <c r="N32" s="5"/>
    </row>
    <row r="33" spans="1:14" ht="14.25" customHeight="1">
      <c r="A33" s="4"/>
      <c r="B33" s="5"/>
      <c r="C33" s="175"/>
      <c r="D33" s="240">
        <v>41609</v>
      </c>
      <c r="E33" s="241">
        <v>140.01525027721101</v>
      </c>
      <c r="F33" s="242">
        <f t="shared" si="2"/>
        <v>0.32001578102941353</v>
      </c>
      <c r="G33" s="63"/>
      <c r="H33" s="175"/>
      <c r="I33" s="252" t="s">
        <v>39</v>
      </c>
      <c r="J33" s="253">
        <f t="shared" si="0"/>
        <v>0.10701765540326158</v>
      </c>
      <c r="K33" s="253">
        <f t="shared" si="1"/>
        <v>2.9538017956265428E-4</v>
      </c>
      <c r="L33" s="149"/>
      <c r="M33" s="5"/>
      <c r="N33" s="5"/>
    </row>
    <row r="34" spans="1:14" ht="14.25" customHeight="1">
      <c r="A34" s="4"/>
      <c r="B34" s="5"/>
      <c r="C34" s="175"/>
      <c r="D34" s="245">
        <v>41640</v>
      </c>
      <c r="E34" s="246">
        <v>97.064588656540806</v>
      </c>
      <c r="F34" s="247">
        <f t="shared" si="2"/>
        <v>-0.30675702493573931</v>
      </c>
      <c r="G34" s="247">
        <f t="shared" ref="G34:G58" si="3">E34/E22-1</f>
        <v>7.3579027192487878E-2</v>
      </c>
      <c r="H34" s="175"/>
      <c r="I34" s="254"/>
      <c r="J34" s="136"/>
      <c r="K34" s="136"/>
      <c r="L34" s="5"/>
      <c r="M34" s="5"/>
      <c r="N34" s="5"/>
    </row>
    <row r="35" spans="1:14" ht="13.7" customHeight="1">
      <c r="A35" s="4"/>
      <c r="B35" s="5"/>
      <c r="C35" s="175"/>
      <c r="D35" s="240">
        <v>41671</v>
      </c>
      <c r="E35" s="241">
        <v>94.327875979951997</v>
      </c>
      <c r="F35" s="242">
        <f t="shared" si="2"/>
        <v>-2.8194758917410745E-2</v>
      </c>
      <c r="G35" s="242">
        <f t="shared" si="3"/>
        <v>7.3321830482364847E-2</v>
      </c>
      <c r="H35" s="175"/>
      <c r="I35" s="458" t="s">
        <v>182</v>
      </c>
      <c r="J35" s="512"/>
      <c r="K35" s="512"/>
      <c r="L35" s="512"/>
      <c r="M35" s="512"/>
      <c r="N35" s="5"/>
    </row>
    <row r="36" spans="1:14" ht="13.7" customHeight="1">
      <c r="A36" s="4"/>
      <c r="B36" s="5"/>
      <c r="C36" s="175"/>
      <c r="D36" s="245">
        <v>41699</v>
      </c>
      <c r="E36" s="246">
        <v>104.269500431579</v>
      </c>
      <c r="F36" s="247">
        <f t="shared" si="2"/>
        <v>0.10539434232294131</v>
      </c>
      <c r="G36" s="247">
        <f t="shared" si="3"/>
        <v>9.4187627872809321E-2</v>
      </c>
      <c r="H36" s="175"/>
      <c r="I36" s="512"/>
      <c r="J36" s="512"/>
      <c r="K36" s="512"/>
      <c r="L36" s="512"/>
      <c r="M36" s="512"/>
      <c r="N36" s="5"/>
    </row>
    <row r="37" spans="1:14" ht="12.75" customHeight="1">
      <c r="A37" s="4"/>
      <c r="B37" s="5"/>
      <c r="C37" s="175"/>
      <c r="D37" s="240">
        <v>41730</v>
      </c>
      <c r="E37" s="241">
        <v>99.085211490861695</v>
      </c>
      <c r="F37" s="242">
        <f t="shared" si="2"/>
        <v>-4.972008995208721E-2</v>
      </c>
      <c r="G37" s="242">
        <f t="shared" si="3"/>
        <v>7.9436152088252499E-2</v>
      </c>
      <c r="H37" s="175"/>
      <c r="I37" s="481" t="s">
        <v>106</v>
      </c>
      <c r="J37" s="487"/>
      <c r="K37" s="487"/>
      <c r="L37" s="487"/>
      <c r="M37" s="487"/>
      <c r="N37" s="5"/>
    </row>
    <row r="38" spans="1:14" ht="13.7" customHeight="1">
      <c r="A38" s="4"/>
      <c r="B38" s="5"/>
      <c r="C38" s="175"/>
      <c r="D38" s="245">
        <v>41760</v>
      </c>
      <c r="E38" s="246">
        <v>104.84223663867</v>
      </c>
      <c r="F38" s="247">
        <f t="shared" si="2"/>
        <v>5.8101759699420441E-2</v>
      </c>
      <c r="G38" s="247">
        <f t="shared" si="3"/>
        <v>8.4306893235706504E-2</v>
      </c>
      <c r="H38" s="175"/>
      <c r="I38" s="487"/>
      <c r="J38" s="487"/>
      <c r="K38" s="487"/>
      <c r="L38" s="487"/>
      <c r="M38" s="487"/>
      <c r="N38" s="5"/>
    </row>
    <row r="39" spans="1:14" ht="13.7" customHeight="1">
      <c r="A39" s="4"/>
      <c r="B39" s="5"/>
      <c r="C39" s="175"/>
      <c r="D39" s="240">
        <v>41791</v>
      </c>
      <c r="E39" s="241">
        <v>101.467273317595</v>
      </c>
      <c r="F39" s="242">
        <f t="shared" si="2"/>
        <v>-3.2190874873325392E-2</v>
      </c>
      <c r="G39" s="242">
        <f t="shared" si="3"/>
        <v>3.461886897006794E-2</v>
      </c>
      <c r="H39" s="175"/>
      <c r="I39" s="487"/>
      <c r="J39" s="487"/>
      <c r="K39" s="487"/>
      <c r="L39" s="487"/>
      <c r="M39" s="487"/>
      <c r="N39" s="5"/>
    </row>
    <row r="40" spans="1:14" ht="12.75" customHeight="1">
      <c r="A40" s="4"/>
      <c r="B40" s="5"/>
      <c r="C40" s="175"/>
      <c r="D40" s="245">
        <v>41821</v>
      </c>
      <c r="E40" s="246">
        <v>107.157988492217</v>
      </c>
      <c r="F40" s="247">
        <f t="shared" si="2"/>
        <v>5.6084242618897662E-2</v>
      </c>
      <c r="G40" s="247">
        <f t="shared" si="3"/>
        <v>5.5457603372755626E-2</v>
      </c>
      <c r="H40" s="175"/>
      <c r="I40" s="481" t="s">
        <v>107</v>
      </c>
      <c r="J40" s="487"/>
      <c r="K40" s="487"/>
      <c r="L40" s="487"/>
      <c r="M40" s="487"/>
      <c r="N40" s="5"/>
    </row>
    <row r="41" spans="1:14" ht="13.7" customHeight="1">
      <c r="A41" s="4"/>
      <c r="B41" s="5"/>
      <c r="C41" s="175"/>
      <c r="D41" s="240">
        <v>41852</v>
      </c>
      <c r="E41" s="241">
        <v>107.773886165013</v>
      </c>
      <c r="F41" s="242">
        <f t="shared" si="2"/>
        <v>5.7475665740098769E-3</v>
      </c>
      <c r="G41" s="242">
        <f t="shared" si="3"/>
        <v>8.7445002173680564E-2</v>
      </c>
      <c r="H41" s="175"/>
      <c r="I41" s="487"/>
      <c r="J41" s="487"/>
      <c r="K41" s="487"/>
      <c r="L41" s="487"/>
      <c r="M41" s="487"/>
      <c r="N41" s="5"/>
    </row>
    <row r="42" spans="1:14" ht="13.7" customHeight="1">
      <c r="A42" s="4"/>
      <c r="B42" s="5"/>
      <c r="C42" s="175"/>
      <c r="D42" s="245">
        <v>41883</v>
      </c>
      <c r="E42" s="246">
        <v>104.27994273583001</v>
      </c>
      <c r="F42" s="247">
        <f t="shared" si="2"/>
        <v>-3.2419202401529845E-2</v>
      </c>
      <c r="G42" s="247">
        <f t="shared" si="3"/>
        <v>9.2076327593764606E-2</v>
      </c>
      <c r="H42" s="175"/>
      <c r="I42" s="487"/>
      <c r="J42" s="487"/>
      <c r="K42" s="487"/>
      <c r="L42" s="487"/>
      <c r="M42" s="487"/>
      <c r="N42" s="5"/>
    </row>
    <row r="43" spans="1:14" ht="13.7" customHeight="1">
      <c r="A43" s="4"/>
      <c r="B43" s="5"/>
      <c r="C43" s="175"/>
      <c r="D43" s="240">
        <v>41913</v>
      </c>
      <c r="E43" s="241">
        <v>110.853023767186</v>
      </c>
      <c r="F43" s="242">
        <f t="shared" si="2"/>
        <v>6.30330326130637E-2</v>
      </c>
      <c r="G43" s="242">
        <f t="shared" si="3"/>
        <v>0.13526851450564981</v>
      </c>
      <c r="H43" s="175"/>
      <c r="I43" s="487"/>
      <c r="J43" s="487"/>
      <c r="K43" s="487"/>
      <c r="L43" s="487"/>
      <c r="M43" s="487"/>
      <c r="N43" s="5"/>
    </row>
    <row r="44" spans="1:14" ht="13.7" customHeight="1">
      <c r="A44" s="4"/>
      <c r="B44" s="5"/>
      <c r="C44" s="175"/>
      <c r="D44" s="245">
        <v>41944</v>
      </c>
      <c r="E44" s="246">
        <v>115.90846857049399</v>
      </c>
      <c r="F44" s="247">
        <f t="shared" si="2"/>
        <v>4.5604933735731601E-2</v>
      </c>
      <c r="G44" s="247">
        <f t="shared" si="3"/>
        <v>9.2745307136778532E-2</v>
      </c>
      <c r="H44" s="175"/>
      <c r="I44" s="255"/>
      <c r="J44" s="255"/>
      <c r="K44" s="255"/>
      <c r="L44" s="255"/>
      <c r="M44" s="255"/>
      <c r="N44" s="5"/>
    </row>
    <row r="45" spans="1:14" ht="13.7" customHeight="1">
      <c r="A45" s="4"/>
      <c r="B45" s="5"/>
      <c r="C45" s="175"/>
      <c r="D45" s="240">
        <v>41974</v>
      </c>
      <c r="E45" s="241">
        <v>154.999354082579</v>
      </c>
      <c r="F45" s="242">
        <f t="shared" si="2"/>
        <v>0.33725650933184803</v>
      </c>
      <c r="G45" s="242">
        <f t="shared" si="3"/>
        <v>0.10701765540326158</v>
      </c>
      <c r="H45" s="175"/>
      <c r="I45" s="196"/>
      <c r="J45" s="196"/>
      <c r="K45" s="196"/>
      <c r="L45" s="196"/>
      <c r="M45" s="196"/>
      <c r="N45" s="5"/>
    </row>
    <row r="46" spans="1:14" ht="13.7" customHeight="1">
      <c r="A46" s="4"/>
      <c r="B46" s="5"/>
      <c r="C46" s="175"/>
      <c r="D46" s="245">
        <v>42005</v>
      </c>
      <c r="E46" s="246">
        <v>104.14895729908601</v>
      </c>
      <c r="F46" s="247">
        <f t="shared" si="2"/>
        <v>-0.32806844315235939</v>
      </c>
      <c r="G46" s="247">
        <f t="shared" si="3"/>
        <v>7.2986129551457335E-2</v>
      </c>
      <c r="H46" s="175"/>
      <c r="I46" s="175"/>
      <c r="J46" s="5"/>
      <c r="K46" s="5"/>
      <c r="L46" s="5"/>
      <c r="M46" s="5"/>
      <c r="N46" s="5"/>
    </row>
    <row r="47" spans="1:14" ht="13.7" customHeight="1">
      <c r="A47" s="4"/>
      <c r="B47" s="5"/>
      <c r="C47" s="175"/>
      <c r="D47" s="240">
        <v>42036</v>
      </c>
      <c r="E47" s="241">
        <v>99.063217692254298</v>
      </c>
      <c r="F47" s="242">
        <f t="shared" si="2"/>
        <v>-4.883140204876868E-2</v>
      </c>
      <c r="G47" s="242">
        <f t="shared" si="3"/>
        <v>5.0200872892640191E-2</v>
      </c>
      <c r="H47" s="175"/>
      <c r="I47" s="5"/>
      <c r="J47" s="5"/>
      <c r="K47" s="5"/>
      <c r="L47" s="5"/>
      <c r="M47" s="5"/>
      <c r="N47" s="5"/>
    </row>
    <row r="48" spans="1:14" ht="13.7" customHeight="1">
      <c r="A48" s="4"/>
      <c r="B48" s="5"/>
      <c r="C48" s="175"/>
      <c r="D48" s="245">
        <v>42064</v>
      </c>
      <c r="E48" s="246">
        <v>108.70141310181501</v>
      </c>
      <c r="F48" s="247">
        <f t="shared" si="2"/>
        <v>9.7293381278027224E-2</v>
      </c>
      <c r="G48" s="247">
        <f t="shared" si="3"/>
        <v>4.2504401113383938E-2</v>
      </c>
      <c r="H48" s="175"/>
      <c r="I48" s="5"/>
      <c r="J48" s="5"/>
      <c r="K48" s="5"/>
      <c r="L48" s="5"/>
      <c r="M48" s="5"/>
      <c r="N48" s="5"/>
    </row>
    <row r="49" spans="1:14" ht="13.7" customHeight="1">
      <c r="A49" s="4"/>
      <c r="B49" s="5"/>
      <c r="C49" s="175"/>
      <c r="D49" s="240">
        <v>42095</v>
      </c>
      <c r="E49" s="241">
        <v>98.706950687633196</v>
      </c>
      <c r="F49" s="242">
        <f t="shared" si="2"/>
        <v>-9.1944181119527069E-2</v>
      </c>
      <c r="G49" s="242">
        <f t="shared" si="3"/>
        <v>-3.8175303613635636E-3</v>
      </c>
      <c r="H49" s="175"/>
      <c r="I49" s="5"/>
      <c r="J49" s="5"/>
      <c r="K49" s="5"/>
      <c r="L49" s="5"/>
      <c r="M49" s="5"/>
      <c r="N49" s="5"/>
    </row>
    <row r="50" spans="1:14" ht="13.7" customHeight="1">
      <c r="A50" s="4"/>
      <c r="B50" s="5"/>
      <c r="C50" s="175"/>
      <c r="D50" s="245">
        <v>42125</v>
      </c>
      <c r="E50" s="246">
        <v>107.77054341974799</v>
      </c>
      <c r="F50" s="247">
        <f t="shared" si="2"/>
        <v>9.1823247187498902E-2</v>
      </c>
      <c r="G50" s="247">
        <f t="shared" si="3"/>
        <v>2.7930601968843449E-2</v>
      </c>
      <c r="H50" s="175"/>
      <c r="I50" s="5"/>
      <c r="J50" s="5"/>
      <c r="K50" s="5"/>
      <c r="L50" s="5"/>
      <c r="M50" s="5"/>
      <c r="N50" s="5"/>
    </row>
    <row r="51" spans="1:14" ht="13.7" customHeight="1">
      <c r="A51" s="4"/>
      <c r="B51" s="5"/>
      <c r="C51" s="175"/>
      <c r="D51" s="240">
        <v>42156</v>
      </c>
      <c r="E51" s="241">
        <v>107.414855139095</v>
      </c>
      <c r="F51" s="242">
        <f t="shared" si="2"/>
        <v>-3.300422076073728E-3</v>
      </c>
      <c r="G51" s="242">
        <f t="shared" si="3"/>
        <v>5.8615764739079257E-2</v>
      </c>
      <c r="H51" s="175"/>
      <c r="I51" s="5"/>
      <c r="J51" s="5"/>
      <c r="K51" s="5"/>
      <c r="L51" s="5"/>
      <c r="M51" s="5"/>
      <c r="N51" s="5"/>
    </row>
    <row r="52" spans="1:14" ht="13.7" customHeight="1">
      <c r="A52" s="4"/>
      <c r="B52" s="5"/>
      <c r="C52" s="175"/>
      <c r="D52" s="245">
        <v>42186</v>
      </c>
      <c r="E52" s="246">
        <v>112.29320857980601</v>
      </c>
      <c r="F52" s="247">
        <f t="shared" si="2"/>
        <v>4.5416003535021954E-2</v>
      </c>
      <c r="G52" s="247">
        <f t="shared" si="3"/>
        <v>4.7921952995244821E-2</v>
      </c>
      <c r="H52" s="175"/>
      <c r="I52" s="5"/>
      <c r="J52" s="5"/>
      <c r="K52" s="5"/>
      <c r="L52" s="5"/>
      <c r="M52" s="5"/>
      <c r="N52" s="5"/>
    </row>
    <row r="53" spans="1:14" ht="13.7" customHeight="1">
      <c r="A53" s="4"/>
      <c r="B53" s="5"/>
      <c r="C53" s="175"/>
      <c r="D53" s="240">
        <v>42217</v>
      </c>
      <c r="E53" s="241">
        <v>114.594195353548</v>
      </c>
      <c r="F53" s="242">
        <f t="shared" si="2"/>
        <v>2.0490880996660632E-2</v>
      </c>
      <c r="G53" s="242">
        <f t="shared" si="3"/>
        <v>6.3283504299848747E-2</v>
      </c>
      <c r="H53" s="175"/>
      <c r="I53" s="175"/>
      <c r="J53" s="5"/>
      <c r="K53" s="5"/>
      <c r="L53" s="5"/>
      <c r="M53" s="5"/>
      <c r="N53" s="5"/>
    </row>
    <row r="54" spans="1:14" ht="13.7" customHeight="1">
      <c r="A54" s="4"/>
      <c r="B54" s="5"/>
      <c r="C54" s="175"/>
      <c r="D54" s="245">
        <v>42248</v>
      </c>
      <c r="E54" s="246">
        <v>107.21039607909</v>
      </c>
      <c r="F54" s="247">
        <f t="shared" si="2"/>
        <v>-6.4434321927715255E-2</v>
      </c>
      <c r="G54" s="247">
        <f t="shared" si="3"/>
        <v>2.8101792793304936E-2</v>
      </c>
      <c r="H54" s="175"/>
      <c r="I54" s="175"/>
      <c r="J54" s="5"/>
      <c r="K54" s="5"/>
      <c r="L54" s="5"/>
      <c r="M54" s="5"/>
      <c r="N54" s="5"/>
    </row>
    <row r="55" spans="1:14" ht="13.7" customHeight="1">
      <c r="A55" s="4"/>
      <c r="B55" s="5"/>
      <c r="C55" s="175"/>
      <c r="D55" s="240">
        <v>42278</v>
      </c>
      <c r="E55" s="241">
        <v>110.104237755721</v>
      </c>
      <c r="F55" s="242">
        <f t="shared" si="2"/>
        <v>2.6992174103117605E-2</v>
      </c>
      <c r="G55" s="242">
        <f t="shared" si="3"/>
        <v>-6.7547639750233923E-3</v>
      </c>
      <c r="H55" s="175"/>
      <c r="I55" s="175"/>
      <c r="J55" s="5"/>
      <c r="K55" s="5"/>
      <c r="L55" s="5"/>
      <c r="M55" s="5"/>
      <c r="N55" s="5"/>
    </row>
    <row r="56" spans="1:14" ht="13.7" customHeight="1">
      <c r="A56" s="4"/>
      <c r="B56" s="5"/>
      <c r="C56" s="175"/>
      <c r="D56" s="245">
        <v>42309</v>
      </c>
      <c r="E56" s="246">
        <v>114.986314499811</v>
      </c>
      <c r="F56" s="247">
        <f t="shared" si="2"/>
        <v>4.4340498091648861E-2</v>
      </c>
      <c r="G56" s="247">
        <f t="shared" si="3"/>
        <v>-7.9558817578729846E-3</v>
      </c>
      <c r="H56" s="175"/>
      <c r="I56" s="175"/>
      <c r="J56" s="5"/>
      <c r="K56" s="5"/>
      <c r="L56" s="5"/>
      <c r="M56" s="5"/>
      <c r="N56" s="5"/>
    </row>
    <row r="57" spans="1:14" ht="13.7" customHeight="1">
      <c r="A57" s="4"/>
      <c r="B57" s="5"/>
      <c r="C57" s="175"/>
      <c r="D57" s="240">
        <v>42339</v>
      </c>
      <c r="E57" s="241">
        <v>155.04513781962001</v>
      </c>
      <c r="F57" s="242">
        <f t="shared" si="2"/>
        <v>0.34837905270783209</v>
      </c>
      <c r="G57" s="242">
        <f t="shared" si="3"/>
        <v>2.9538017956265428E-4</v>
      </c>
      <c r="H57" s="175"/>
      <c r="I57" s="175"/>
      <c r="J57" s="5"/>
      <c r="K57" s="5"/>
      <c r="L57" s="5"/>
      <c r="M57" s="5"/>
      <c r="N57" s="5"/>
    </row>
    <row r="58" spans="1:14" ht="14.25" customHeight="1">
      <c r="A58" s="4"/>
      <c r="B58" s="5"/>
      <c r="C58" s="175"/>
      <c r="D58" s="256">
        <v>42370</v>
      </c>
      <c r="E58" s="257">
        <v>107.591745659027</v>
      </c>
      <c r="F58" s="258">
        <f t="shared" si="2"/>
        <v>-0.30606178837933273</v>
      </c>
      <c r="G58" s="258">
        <f t="shared" si="3"/>
        <v>3.3056388169631745E-2</v>
      </c>
      <c r="H58" s="175"/>
      <c r="I58" s="175"/>
      <c r="J58" s="5"/>
      <c r="K58" s="5"/>
      <c r="L58" s="5"/>
      <c r="M58" s="5"/>
      <c r="N58" s="5"/>
    </row>
    <row r="59" spans="1:14" ht="14.25" customHeight="1">
      <c r="A59" s="4"/>
      <c r="B59" s="5"/>
      <c r="C59" s="175"/>
      <c r="D59" s="259"/>
      <c r="E59" s="260"/>
      <c r="F59" s="207"/>
      <c r="G59" s="207"/>
      <c r="H59" s="175"/>
      <c r="I59" s="175"/>
      <c r="J59" s="5"/>
      <c r="K59" s="5"/>
      <c r="L59" s="5"/>
      <c r="M59" s="5"/>
      <c r="N59" s="5"/>
    </row>
    <row r="60" spans="1:14" ht="13.7" customHeight="1">
      <c r="A60" s="4"/>
      <c r="B60" s="5"/>
      <c r="C60" s="175"/>
      <c r="D60" s="56"/>
      <c r="E60" s="175"/>
      <c r="F60" s="175"/>
      <c r="G60" s="175"/>
      <c r="H60" s="175"/>
      <c r="I60" s="175"/>
      <c r="J60" s="5"/>
      <c r="K60" s="5"/>
      <c r="L60" s="5"/>
      <c r="M60" s="5"/>
      <c r="N60" s="5"/>
    </row>
    <row r="61" spans="1:14" ht="17.45" customHeight="1">
      <c r="A61" s="4"/>
      <c r="B61" s="438" t="s">
        <v>8</v>
      </c>
      <c r="C61" s="438"/>
      <c r="D61" s="438"/>
      <c r="E61" s="438"/>
      <c r="F61" s="438"/>
      <c r="G61" s="438"/>
      <c r="H61" s="441" t="s">
        <v>9</v>
      </c>
      <c r="I61" s="442"/>
      <c r="J61" s="442"/>
      <c r="K61" s="442"/>
      <c r="L61" s="441"/>
      <c r="M61" s="442"/>
      <c r="N61" s="442"/>
    </row>
    <row r="62" spans="1:14" ht="13.7" customHeight="1">
      <c r="A62" s="4"/>
      <c r="B62" s="5"/>
      <c r="C62" s="5"/>
      <c r="D62" s="261"/>
      <c r="E62" s="5"/>
      <c r="F62" s="5"/>
      <c r="G62" s="5"/>
      <c r="H62" s="5"/>
      <c r="I62" s="5"/>
      <c r="J62" s="5"/>
      <c r="K62" s="5"/>
      <c r="L62" s="5"/>
      <c r="M62" s="5"/>
      <c r="N62" s="5"/>
    </row>
    <row r="63" spans="1:14" ht="13.7" customHeight="1">
      <c r="A63" s="4"/>
      <c r="B63" s="5"/>
      <c r="C63" s="5"/>
      <c r="D63" s="261"/>
      <c r="E63" s="5"/>
      <c r="F63" s="5"/>
      <c r="G63" s="5"/>
      <c r="H63" s="5"/>
      <c r="I63" s="5"/>
      <c r="J63" s="5"/>
      <c r="K63" s="5"/>
      <c r="L63" s="5"/>
      <c r="M63" s="5"/>
      <c r="N63" s="5"/>
    </row>
    <row r="64" spans="1:14" ht="13.7" customHeight="1">
      <c r="A64" s="4"/>
      <c r="B64" s="5"/>
      <c r="C64" s="5"/>
      <c r="D64" s="261"/>
      <c r="E64" s="5"/>
      <c r="F64" s="5"/>
      <c r="G64" s="5"/>
      <c r="H64" s="5"/>
      <c r="I64" s="5"/>
      <c r="J64" s="5"/>
      <c r="K64" s="5"/>
      <c r="L64" s="5"/>
      <c r="M64" s="5"/>
      <c r="N64" s="5"/>
    </row>
    <row r="65" spans="1:14" ht="13.7" customHeight="1">
      <c r="A65" s="4"/>
      <c r="B65" s="5"/>
      <c r="C65" s="5"/>
      <c r="D65" s="261"/>
      <c r="E65" s="5"/>
      <c r="F65" s="5"/>
      <c r="G65" s="5"/>
      <c r="H65" s="5"/>
      <c r="I65" s="5"/>
      <c r="J65" s="5"/>
      <c r="K65" s="5"/>
      <c r="L65" s="5"/>
      <c r="M65" s="5"/>
      <c r="N65" s="5"/>
    </row>
    <row r="66" spans="1:14" ht="13.7" customHeight="1">
      <c r="A66" s="4"/>
      <c r="B66" s="5"/>
      <c r="C66" s="5"/>
      <c r="D66" s="261"/>
      <c r="E66" s="5"/>
      <c r="F66" s="5"/>
      <c r="G66" s="5"/>
      <c r="H66" s="5"/>
      <c r="I66" s="5"/>
      <c r="J66" s="5"/>
      <c r="K66" s="5"/>
      <c r="L66" s="5"/>
      <c r="M66" s="5"/>
      <c r="N66" s="5"/>
    </row>
    <row r="67" spans="1:14" ht="13.7" customHeight="1">
      <c r="A67" s="4"/>
      <c r="B67" s="5"/>
      <c r="C67" s="5"/>
      <c r="D67" s="261"/>
      <c r="E67" s="5"/>
      <c r="F67" s="5"/>
      <c r="G67" s="5"/>
      <c r="H67" s="5"/>
      <c r="I67" s="5"/>
      <c r="J67" s="5"/>
      <c r="K67" s="5"/>
      <c r="L67" s="5"/>
      <c r="M67" s="5"/>
      <c r="N67" s="5"/>
    </row>
    <row r="68" spans="1:14" ht="13.7" customHeight="1">
      <c r="A68" s="4"/>
      <c r="B68" s="5"/>
      <c r="C68" s="5"/>
      <c r="D68" s="261"/>
      <c r="E68" s="5"/>
      <c r="F68" s="5"/>
      <c r="G68" s="5"/>
      <c r="H68" s="5"/>
      <c r="I68" s="5"/>
      <c r="J68" s="5"/>
      <c r="K68" s="5"/>
      <c r="L68" s="5"/>
      <c r="M68" s="5"/>
      <c r="N68" s="5"/>
    </row>
    <row r="69" spans="1:14" ht="13.7" customHeight="1">
      <c r="A69" s="4"/>
      <c r="B69" s="5"/>
      <c r="C69" s="5"/>
      <c r="D69" s="261"/>
      <c r="E69" s="5"/>
      <c r="F69" s="5"/>
      <c r="G69" s="5"/>
      <c r="H69" s="5"/>
      <c r="I69" s="5"/>
      <c r="J69" s="5"/>
      <c r="K69" s="5"/>
      <c r="L69" s="5"/>
      <c r="M69" s="5"/>
      <c r="N69" s="5"/>
    </row>
    <row r="70" spans="1:14" ht="13.7" customHeight="1">
      <c r="A70" s="4"/>
      <c r="B70" s="5"/>
      <c r="C70" s="5"/>
      <c r="D70" s="261"/>
      <c r="E70" s="5"/>
      <c r="F70" s="5"/>
      <c r="G70" s="5"/>
      <c r="H70" s="5"/>
      <c r="I70" s="5"/>
      <c r="J70" s="5"/>
      <c r="K70" s="5"/>
      <c r="L70" s="5"/>
      <c r="M70" s="5"/>
      <c r="N70" s="5"/>
    </row>
    <row r="71" spans="1:14" s="417" customFormat="1" ht="13.7" customHeight="1">
      <c r="A71" s="4"/>
      <c r="B71" s="5"/>
      <c r="C71" s="5"/>
      <c r="D71" s="261"/>
      <c r="E71" s="5"/>
      <c r="F71" s="5"/>
      <c r="G71" s="5"/>
      <c r="H71" s="5"/>
      <c r="I71" s="5"/>
      <c r="J71" s="5"/>
      <c r="K71" s="5"/>
      <c r="L71" s="5"/>
      <c r="M71" s="5"/>
      <c r="N71" s="5"/>
    </row>
    <row r="72" spans="1:14" s="417" customFormat="1" ht="12.75" customHeight="1"/>
  </sheetData>
  <mergeCells count="14">
    <mergeCell ref="L61:N61"/>
    <mergeCell ref="H6:K6"/>
    <mergeCell ref="L6:N6"/>
    <mergeCell ref="B6:G6"/>
    <mergeCell ref="B61:G61"/>
    <mergeCell ref="D8:N9"/>
    <mergeCell ref="I40:M43"/>
    <mergeCell ref="D17:G18"/>
    <mergeCell ref="D20:G20"/>
    <mergeCell ref="I17:L18"/>
    <mergeCell ref="I35:M36"/>
    <mergeCell ref="I37:M39"/>
    <mergeCell ref="B14:M14"/>
    <mergeCell ref="H61:K61"/>
  </mergeCells>
  <hyperlinks>
    <hyperlink ref="B4" location="Ejercicios!A1" display="Volver a ejercicios" xr:uid="{00000000-0004-0000-0700-000000000000}"/>
    <hyperlink ref="N4" location="Índice!A1" display="Volver al índice" xr:uid="{00000000-0004-0000-0700-000001000000}"/>
  </hyperlinks>
  <pageMargins left="0.75" right="0.75" top="1" bottom="1" header="0.5" footer="0.5"/>
  <pageSetup scale="55" orientation="portrait"/>
  <headerFooter>
    <oddFooter>&amp;R&amp;"Arial,Regular"&amp;10&amp;K000000Rta_7.5</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showGridLines="0" zoomScale="85" zoomScaleNormal="85" workbookViewId="0">
      <selection activeCell="Q23" sqref="Q23"/>
    </sheetView>
  </sheetViews>
  <sheetFormatPr baseColWidth="10" defaultColWidth="10" defaultRowHeight="12.95" customHeight="1"/>
  <cols>
    <col min="1" max="1" width="10" customWidth="1"/>
  </cols>
  <sheetData/>
  <pageMargins left="0.75" right="0.75" top="1" bottom="1" header="0.5" footer="0.5"/>
  <pageSetup orientation="landscape"/>
  <headerFooter>
    <oddFooter>&amp;C&amp;"Helvetica Neue,Regular"&amp;12&amp;K000000&amp;P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workbookViewId="0">
      <selection activeCell="O11" sqref="O11"/>
    </sheetView>
  </sheetViews>
  <sheetFormatPr baseColWidth="10" defaultColWidth="10" defaultRowHeight="12.95" customHeight="1"/>
  <cols>
    <col min="1" max="1" width="10" style="405" customWidth="1"/>
    <col min="2" max="16384" width="10" style="405"/>
  </cols>
  <sheetData/>
  <pageMargins left="0.75" right="0.75" top="1" bottom="1" header="0.5" footer="0.5"/>
  <pageSetup orientation="landscape"/>
  <headerFooter>
    <oddFooter>&amp;C&amp;"Helvetica Neue,Regular"&amp;12&amp;K000000&amp;P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Props1.xml><?xml version="1.0" encoding="utf-8"?>
<ds:datastoreItem xmlns:ds="http://schemas.openxmlformats.org/officeDocument/2006/customXml" ds:itemID="{AF2685B6-D6C1-4252-BAD3-C3DD146345E0}"/>
</file>

<file path=customXml/itemProps2.xml><?xml version="1.0" encoding="utf-8"?>
<ds:datastoreItem xmlns:ds="http://schemas.openxmlformats.org/officeDocument/2006/customXml" ds:itemID="{30BB9421-2007-4B46-84DA-F3BE76D994F2}">
  <ds:schemaRefs>
    <ds:schemaRef ds:uri="http://schemas.microsoft.com/sharepoint/v3/contenttype/forms"/>
  </ds:schemaRefs>
</ds:datastoreItem>
</file>

<file path=customXml/itemProps3.xml><?xml version="1.0" encoding="utf-8"?>
<ds:datastoreItem xmlns:ds="http://schemas.openxmlformats.org/officeDocument/2006/customXml" ds:itemID="{091EA3CE-EF08-474F-B014-A0369EB761E5}">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Índice</vt:lpstr>
      <vt:lpstr>Ejercicios</vt:lpstr>
      <vt:lpstr>Rta_7.1</vt:lpstr>
      <vt:lpstr>Rta_7.2</vt:lpstr>
      <vt:lpstr>Rta_7.3</vt:lpstr>
      <vt:lpstr>Rta_7.4</vt:lpstr>
      <vt:lpstr>Rta_7.5</vt:lpstr>
      <vt:lpstr>G_Rta_7.5a</vt:lpstr>
      <vt:lpstr>G_Rta_7.5b</vt:lpstr>
      <vt:lpstr>Rta_7.6</vt:lpstr>
      <vt:lpstr>G_Rta_7.6</vt:lpstr>
      <vt:lpstr>Rta_7.7</vt:lpstr>
      <vt:lpstr>G_Rta_7.7</vt:lpstr>
      <vt:lpstr>Rta_7.8</vt:lpstr>
      <vt:lpstr>Rta_7.9</vt:lpstr>
      <vt:lpstr>An_7.A.1</vt:lpstr>
      <vt:lpstr>Fuentes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Osorio Colonia</dc:creator>
  <cp:lastModifiedBy>Victor Manuel Sarmiento Garcia</cp:lastModifiedBy>
  <dcterms:created xsi:type="dcterms:W3CDTF">2023-10-08T17:01:40Z</dcterms:created>
  <dcterms:modified xsi:type="dcterms:W3CDTF">2024-01-29T19:06:03Z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